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раскладка1-3" sheetId="1" r:id="rId1"/>
    <sheet name="меню3-7" sheetId="8" r:id="rId2"/>
    <sheet name="кал1-3" sheetId="2" r:id="rId3"/>
    <sheet name="свод1-3" sheetId="3" r:id="rId4"/>
    <sheet name="меню1-3" sheetId="4" r:id="rId5"/>
    <sheet name="раскладка3-7" sheetId="5" r:id="rId6"/>
    <sheet name="кал3-7" sheetId="6" r:id="rId7"/>
    <sheet name="свод3-7" sheetId="7" r:id="rId8"/>
  </sheets>
  <externalReferences>
    <externalReference r:id="rId9"/>
    <externalReference r:id="rId10"/>
  </externalReferences>
  <calcPr calcId="152511"/>
</workbook>
</file>

<file path=xl/calcChain.xml><?xml version="1.0" encoding="utf-8"?>
<calcChain xmlns="http://schemas.openxmlformats.org/spreadsheetml/2006/main">
  <c r="C324" i="8" l="1"/>
  <c r="H323" i="8"/>
  <c r="G323" i="8"/>
  <c r="F323" i="8"/>
  <c r="E323" i="8"/>
  <c r="D323" i="8"/>
  <c r="H315" i="8"/>
  <c r="G315" i="8"/>
  <c r="F315" i="8"/>
  <c r="E315" i="8"/>
  <c r="D315" i="8"/>
  <c r="H306" i="8"/>
  <c r="G306" i="8"/>
  <c r="F306" i="8"/>
  <c r="E306" i="8"/>
  <c r="E324" i="8" s="1"/>
  <c r="D306" i="8"/>
  <c r="H303" i="8"/>
  <c r="H324" i="8" s="1"/>
  <c r="G303" i="8"/>
  <c r="G324" i="8" s="1"/>
  <c r="F303" i="8"/>
  <c r="F324" i="8" s="1"/>
  <c r="E303" i="8"/>
  <c r="D303" i="8"/>
  <c r="D324" i="8" s="1"/>
  <c r="C292" i="8"/>
  <c r="H290" i="8"/>
  <c r="G290" i="8"/>
  <c r="F290" i="8"/>
  <c r="E290" i="8"/>
  <c r="D290" i="8"/>
  <c r="H282" i="8"/>
  <c r="G282" i="8"/>
  <c r="F282" i="8"/>
  <c r="E282" i="8"/>
  <c r="D282" i="8"/>
  <c r="H274" i="8"/>
  <c r="G274" i="8"/>
  <c r="G292" i="8" s="1"/>
  <c r="F274" i="8"/>
  <c r="E274" i="8"/>
  <c r="D274" i="8"/>
  <c r="H271" i="8"/>
  <c r="H292" i="8" s="1"/>
  <c r="G271" i="8"/>
  <c r="F271" i="8"/>
  <c r="F292" i="8" s="1"/>
  <c r="E271" i="8"/>
  <c r="E292" i="8" s="1"/>
  <c r="D271" i="8"/>
  <c r="D292" i="8" s="1"/>
  <c r="C260" i="8"/>
  <c r="H259" i="8"/>
  <c r="G259" i="8"/>
  <c r="F259" i="8"/>
  <c r="E259" i="8"/>
  <c r="D259" i="8"/>
  <c r="H253" i="8"/>
  <c r="G253" i="8"/>
  <c r="F253" i="8"/>
  <c r="E253" i="8"/>
  <c r="D253" i="8"/>
  <c r="H245" i="8"/>
  <c r="G245" i="8"/>
  <c r="F245" i="8"/>
  <c r="E245" i="8"/>
  <c r="E260" i="8" s="1"/>
  <c r="D245" i="8"/>
  <c r="H242" i="8"/>
  <c r="H260" i="8" s="1"/>
  <c r="G242" i="8"/>
  <c r="G260" i="8" s="1"/>
  <c r="F242" i="8"/>
  <c r="F260" i="8" s="1"/>
  <c r="E242" i="8"/>
  <c r="D242" i="8"/>
  <c r="D260" i="8" s="1"/>
  <c r="C230" i="8"/>
  <c r="H228" i="8"/>
  <c r="G228" i="8"/>
  <c r="F228" i="8"/>
  <c r="E228" i="8"/>
  <c r="D228" i="8"/>
  <c r="H223" i="8"/>
  <c r="G223" i="8"/>
  <c r="F223" i="8"/>
  <c r="E223" i="8"/>
  <c r="D223" i="8"/>
  <c r="H215" i="8"/>
  <c r="G215" i="8"/>
  <c r="G230" i="8" s="1"/>
  <c r="F215" i="8"/>
  <c r="E215" i="8"/>
  <c r="D215" i="8"/>
  <c r="H212" i="8"/>
  <c r="H230" i="8" s="1"/>
  <c r="G212" i="8"/>
  <c r="F212" i="8"/>
  <c r="F230" i="8" s="1"/>
  <c r="E212" i="8"/>
  <c r="E230" i="8" s="1"/>
  <c r="D212" i="8"/>
  <c r="D230" i="8" s="1"/>
  <c r="C201" i="8"/>
  <c r="H200" i="8"/>
  <c r="G200" i="8"/>
  <c r="F200" i="8"/>
  <c r="E200" i="8"/>
  <c r="D200" i="8"/>
  <c r="H192" i="8"/>
  <c r="G192" i="8"/>
  <c r="F192" i="8"/>
  <c r="E192" i="8"/>
  <c r="D192" i="8"/>
  <c r="H183" i="8"/>
  <c r="G183" i="8"/>
  <c r="F183" i="8"/>
  <c r="E183" i="8"/>
  <c r="E201" i="8" s="1"/>
  <c r="D183" i="8"/>
  <c r="H180" i="8"/>
  <c r="H201" i="8" s="1"/>
  <c r="G180" i="8"/>
  <c r="G201" i="8" s="1"/>
  <c r="F180" i="8"/>
  <c r="F201" i="8" s="1"/>
  <c r="E180" i="8"/>
  <c r="D180" i="8"/>
  <c r="D201" i="8" s="1"/>
  <c r="C168" i="8"/>
  <c r="H167" i="8"/>
  <c r="G167" i="8"/>
  <c r="F167" i="8"/>
  <c r="E167" i="8"/>
  <c r="D167" i="8"/>
  <c r="H159" i="8"/>
  <c r="G159" i="8"/>
  <c r="F159" i="8"/>
  <c r="E159" i="8"/>
  <c r="D159" i="8"/>
  <c r="H150" i="8"/>
  <c r="G150" i="8"/>
  <c r="G168" i="8" s="1"/>
  <c r="F150" i="8"/>
  <c r="E150" i="8"/>
  <c r="D150" i="8"/>
  <c r="H147" i="8"/>
  <c r="H168" i="8" s="1"/>
  <c r="G147" i="8"/>
  <c r="F147" i="8"/>
  <c r="F168" i="8" s="1"/>
  <c r="E147" i="8"/>
  <c r="E168" i="8" s="1"/>
  <c r="D147" i="8"/>
  <c r="D168" i="8" s="1"/>
  <c r="C136" i="8"/>
  <c r="H134" i="8"/>
  <c r="G134" i="8"/>
  <c r="F134" i="8"/>
  <c r="E134" i="8"/>
  <c r="D134" i="8"/>
  <c r="H127" i="8"/>
  <c r="G127" i="8"/>
  <c r="F127" i="8"/>
  <c r="E127" i="8"/>
  <c r="D127" i="8"/>
  <c r="H117" i="8"/>
  <c r="G117" i="8"/>
  <c r="F117" i="8"/>
  <c r="E117" i="8"/>
  <c r="E136" i="8" s="1"/>
  <c r="D117" i="8"/>
  <c r="H114" i="8"/>
  <c r="H136" i="8" s="1"/>
  <c r="G114" i="8"/>
  <c r="G136" i="8" s="1"/>
  <c r="F114" i="8"/>
  <c r="F136" i="8" s="1"/>
  <c r="E114" i="8"/>
  <c r="D114" i="8"/>
  <c r="D136" i="8" s="1"/>
  <c r="C102" i="8"/>
  <c r="H100" i="8"/>
  <c r="G100" i="8"/>
  <c r="F100" i="8"/>
  <c r="E100" i="8"/>
  <c r="D100" i="8"/>
  <c r="H93" i="8"/>
  <c r="G93" i="8"/>
  <c r="F93" i="8"/>
  <c r="E93" i="8"/>
  <c r="D93" i="8"/>
  <c r="H83" i="8"/>
  <c r="G83" i="8"/>
  <c r="G102" i="8" s="1"/>
  <c r="F83" i="8"/>
  <c r="E83" i="8"/>
  <c r="D83" i="8"/>
  <c r="H80" i="8"/>
  <c r="H102" i="8" s="1"/>
  <c r="G80" i="8"/>
  <c r="F80" i="8"/>
  <c r="F102" i="8" s="1"/>
  <c r="E80" i="8"/>
  <c r="E102" i="8" s="1"/>
  <c r="D80" i="8"/>
  <c r="D102" i="8" s="1"/>
  <c r="C70" i="8"/>
  <c r="H69" i="8"/>
  <c r="G69" i="8"/>
  <c r="F69" i="8"/>
  <c r="E69" i="8"/>
  <c r="D69" i="8"/>
  <c r="H62" i="8"/>
  <c r="G62" i="8"/>
  <c r="F62" i="8"/>
  <c r="E62" i="8"/>
  <c r="D62" i="8"/>
  <c r="H53" i="8"/>
  <c r="G53" i="8"/>
  <c r="F53" i="8"/>
  <c r="E53" i="8"/>
  <c r="E70" i="8" s="1"/>
  <c r="D53" i="8"/>
  <c r="H50" i="8"/>
  <c r="H70" i="8" s="1"/>
  <c r="G50" i="8"/>
  <c r="G70" i="8" s="1"/>
  <c r="F50" i="8"/>
  <c r="F70" i="8" s="1"/>
  <c r="E50" i="8"/>
  <c r="D50" i="8"/>
  <c r="D70" i="8" s="1"/>
  <c r="C40" i="8"/>
  <c r="C326" i="8" s="1"/>
  <c r="H38" i="8"/>
  <c r="G38" i="8"/>
  <c r="F38" i="8"/>
  <c r="E38" i="8"/>
  <c r="D38" i="8"/>
  <c r="H32" i="8"/>
  <c r="G32" i="8"/>
  <c r="F32" i="8"/>
  <c r="E32" i="8"/>
  <c r="D32" i="8"/>
  <c r="H24" i="8"/>
  <c r="G24" i="8"/>
  <c r="G40" i="8" s="1"/>
  <c r="F24" i="8"/>
  <c r="E24" i="8"/>
  <c r="D24" i="8"/>
  <c r="H21" i="8"/>
  <c r="H40" i="8" s="1"/>
  <c r="G21" i="8"/>
  <c r="F21" i="8"/>
  <c r="F40" i="8" s="1"/>
  <c r="F325" i="8" s="1"/>
  <c r="F326" i="8" s="1"/>
  <c r="F327" i="8" s="1"/>
  <c r="E21" i="8"/>
  <c r="E40" i="8" s="1"/>
  <c r="D21" i="8"/>
  <c r="D40" i="8" s="1"/>
  <c r="G18" i="6"/>
  <c r="F18" i="6"/>
  <c r="E18" i="6"/>
  <c r="D18" i="6"/>
  <c r="C18" i="6"/>
  <c r="B18" i="6"/>
  <c r="G17" i="6"/>
  <c r="F17" i="6"/>
  <c r="E17" i="6"/>
  <c r="D17" i="6"/>
  <c r="C17" i="6"/>
  <c r="B17" i="6"/>
  <c r="G16" i="6"/>
  <c r="F16" i="6"/>
  <c r="E16" i="6"/>
  <c r="D16" i="6"/>
  <c r="C16" i="6"/>
  <c r="B16" i="6"/>
  <c r="G15" i="6"/>
  <c r="F15" i="6"/>
  <c r="E15" i="6"/>
  <c r="D15" i="6"/>
  <c r="C15" i="6"/>
  <c r="B15" i="6"/>
  <c r="G14" i="6"/>
  <c r="F14" i="6"/>
  <c r="E14" i="6"/>
  <c r="D14" i="6"/>
  <c r="C14" i="6"/>
  <c r="B14" i="6"/>
  <c r="G13" i="6"/>
  <c r="F13" i="6"/>
  <c r="E13" i="6"/>
  <c r="D13" i="6"/>
  <c r="C13" i="6"/>
  <c r="B13" i="6"/>
  <c r="G12" i="6"/>
  <c r="F12" i="6"/>
  <c r="E12" i="6"/>
  <c r="D12" i="6"/>
  <c r="C12" i="6"/>
  <c r="B12" i="6"/>
  <c r="G11" i="6"/>
  <c r="F11" i="6"/>
  <c r="E11" i="6"/>
  <c r="D11" i="6"/>
  <c r="C11" i="6"/>
  <c r="B11" i="6"/>
  <c r="G10" i="6"/>
  <c r="F10" i="6"/>
  <c r="E10" i="6"/>
  <c r="E21" i="6" s="1"/>
  <c r="D10" i="6"/>
  <c r="D21" i="6" s="1"/>
  <c r="C10" i="6"/>
  <c r="B10" i="6"/>
  <c r="G9" i="6"/>
  <c r="G21" i="6" s="1"/>
  <c r="F9" i="6"/>
  <c r="F20" i="6" s="1"/>
  <c r="E9" i="6"/>
  <c r="E20" i="6" s="1"/>
  <c r="D9" i="6"/>
  <c r="D20" i="6" s="1"/>
  <c r="C9" i="6"/>
  <c r="C21" i="6" s="1"/>
  <c r="B9" i="6"/>
  <c r="B20" i="6" s="1"/>
  <c r="C942" i="5"/>
  <c r="J941" i="5"/>
  <c r="I941" i="5"/>
  <c r="H941" i="5"/>
  <c r="G941" i="5"/>
  <c r="F941" i="5"/>
  <c r="J909" i="5"/>
  <c r="I909" i="5"/>
  <c r="H909" i="5"/>
  <c r="G909" i="5"/>
  <c r="F909" i="5"/>
  <c r="J863" i="5"/>
  <c r="I863" i="5"/>
  <c r="H863" i="5"/>
  <c r="G863" i="5"/>
  <c r="G942" i="5" s="1"/>
  <c r="F863" i="5"/>
  <c r="J860" i="5"/>
  <c r="J942" i="5" s="1"/>
  <c r="I860" i="5"/>
  <c r="I942" i="5" s="1"/>
  <c r="H860" i="5"/>
  <c r="H942" i="5" s="1"/>
  <c r="G860" i="5"/>
  <c r="F860" i="5"/>
  <c r="F942" i="5" s="1"/>
  <c r="C836" i="5"/>
  <c r="J834" i="5"/>
  <c r="I834" i="5"/>
  <c r="H834" i="5"/>
  <c r="G834" i="5"/>
  <c r="F834" i="5"/>
  <c r="J810" i="5"/>
  <c r="I810" i="5"/>
  <c r="H810" i="5"/>
  <c r="G810" i="5"/>
  <c r="F810" i="5"/>
  <c r="J773" i="5"/>
  <c r="I773" i="5"/>
  <c r="I836" i="5" s="1"/>
  <c r="H773" i="5"/>
  <c r="G773" i="5"/>
  <c r="F773" i="5"/>
  <c r="J770" i="5"/>
  <c r="J836" i="5" s="1"/>
  <c r="I770" i="5"/>
  <c r="H770" i="5"/>
  <c r="H836" i="5" s="1"/>
  <c r="G770" i="5"/>
  <c r="G836" i="5" s="1"/>
  <c r="F770" i="5"/>
  <c r="F836" i="5" s="1"/>
  <c r="C747" i="5"/>
  <c r="J746" i="5"/>
  <c r="I746" i="5"/>
  <c r="H746" i="5"/>
  <c r="G746" i="5"/>
  <c r="F746" i="5"/>
  <c r="J719" i="5"/>
  <c r="I719" i="5"/>
  <c r="H719" i="5"/>
  <c r="G719" i="5"/>
  <c r="F719" i="5"/>
  <c r="J677" i="5"/>
  <c r="I677" i="5"/>
  <c r="H677" i="5"/>
  <c r="G677" i="5"/>
  <c r="G747" i="5" s="1"/>
  <c r="F677" i="5"/>
  <c r="J674" i="5"/>
  <c r="J747" i="5" s="1"/>
  <c r="I674" i="5"/>
  <c r="I747" i="5" s="1"/>
  <c r="H674" i="5"/>
  <c r="H747" i="5" s="1"/>
  <c r="G674" i="5"/>
  <c r="F674" i="5"/>
  <c r="F747" i="5" s="1"/>
  <c r="C648" i="5"/>
  <c r="J646" i="5"/>
  <c r="I646" i="5"/>
  <c r="H646" i="5"/>
  <c r="G646" i="5"/>
  <c r="F646" i="5"/>
  <c r="J627" i="5"/>
  <c r="I627" i="5"/>
  <c r="H627" i="5"/>
  <c r="G627" i="5"/>
  <c r="F627" i="5"/>
  <c r="J586" i="5"/>
  <c r="I586" i="5"/>
  <c r="I648" i="5" s="1"/>
  <c r="H586" i="5"/>
  <c r="G586" i="5"/>
  <c r="F586" i="5"/>
  <c r="J583" i="5"/>
  <c r="J648" i="5" s="1"/>
  <c r="I583" i="5"/>
  <c r="H583" i="5"/>
  <c r="H648" i="5" s="1"/>
  <c r="G583" i="5"/>
  <c r="G648" i="5" s="1"/>
  <c r="F583" i="5"/>
  <c r="F648" i="5" s="1"/>
  <c r="C561" i="5"/>
  <c r="J560" i="5"/>
  <c r="I560" i="5"/>
  <c r="H560" i="5"/>
  <c r="G560" i="5"/>
  <c r="F560" i="5"/>
  <c r="J537" i="5"/>
  <c r="I537" i="5"/>
  <c r="H537" i="5"/>
  <c r="G537" i="5"/>
  <c r="F537" i="5"/>
  <c r="J495" i="5"/>
  <c r="I495" i="5"/>
  <c r="H495" i="5"/>
  <c r="G495" i="5"/>
  <c r="G561" i="5" s="1"/>
  <c r="F495" i="5"/>
  <c r="J492" i="5"/>
  <c r="J561" i="5" s="1"/>
  <c r="I492" i="5"/>
  <c r="I561" i="5" s="1"/>
  <c r="H492" i="5"/>
  <c r="H561" i="5" s="1"/>
  <c r="G492" i="5"/>
  <c r="F492" i="5"/>
  <c r="F561" i="5" s="1"/>
  <c r="C467" i="5"/>
  <c r="J466" i="5"/>
  <c r="I466" i="5"/>
  <c r="H466" i="5"/>
  <c r="G466" i="5"/>
  <c r="F466" i="5"/>
  <c r="J442" i="5"/>
  <c r="I442" i="5"/>
  <c r="H442" i="5"/>
  <c r="G442" i="5"/>
  <c r="F442" i="5"/>
  <c r="J398" i="5"/>
  <c r="I398" i="5"/>
  <c r="I467" i="5" s="1"/>
  <c r="H398" i="5"/>
  <c r="G398" i="5"/>
  <c r="F398" i="5"/>
  <c r="J395" i="5"/>
  <c r="J467" i="5" s="1"/>
  <c r="I395" i="5"/>
  <c r="H395" i="5"/>
  <c r="H467" i="5" s="1"/>
  <c r="G395" i="5"/>
  <c r="G467" i="5" s="1"/>
  <c r="F395" i="5"/>
  <c r="F467" i="5" s="1"/>
  <c r="C372" i="5"/>
  <c r="J370" i="5"/>
  <c r="I370" i="5"/>
  <c r="H370" i="5"/>
  <c r="G370" i="5"/>
  <c r="F370" i="5"/>
  <c r="J346" i="5"/>
  <c r="I346" i="5"/>
  <c r="H346" i="5"/>
  <c r="G346" i="5"/>
  <c r="F346" i="5"/>
  <c r="J308" i="5"/>
  <c r="I308" i="5"/>
  <c r="H308" i="5"/>
  <c r="G308" i="5"/>
  <c r="G372" i="5" s="1"/>
  <c r="F308" i="5"/>
  <c r="J305" i="5"/>
  <c r="J372" i="5" s="1"/>
  <c r="I305" i="5"/>
  <c r="I372" i="5" s="1"/>
  <c r="H305" i="5"/>
  <c r="H372" i="5" s="1"/>
  <c r="G305" i="5"/>
  <c r="F305" i="5"/>
  <c r="F372" i="5" s="1"/>
  <c r="C281" i="5"/>
  <c r="J279" i="5"/>
  <c r="I279" i="5"/>
  <c r="H279" i="5"/>
  <c r="G279" i="5"/>
  <c r="F279" i="5"/>
  <c r="J259" i="5"/>
  <c r="I259" i="5"/>
  <c r="H259" i="5"/>
  <c r="G259" i="5"/>
  <c r="F259" i="5"/>
  <c r="J212" i="5"/>
  <c r="I212" i="5"/>
  <c r="I281" i="5" s="1"/>
  <c r="H212" i="5"/>
  <c r="G212" i="5"/>
  <c r="F212" i="5"/>
  <c r="J209" i="5"/>
  <c r="J281" i="5" s="1"/>
  <c r="I209" i="5"/>
  <c r="H209" i="5"/>
  <c r="H281" i="5" s="1"/>
  <c r="G209" i="5"/>
  <c r="G281" i="5" s="1"/>
  <c r="F209" i="5"/>
  <c r="F281" i="5" s="1"/>
  <c r="C187" i="5"/>
  <c r="J186" i="5"/>
  <c r="I186" i="5"/>
  <c r="H186" i="5"/>
  <c r="G186" i="5"/>
  <c r="F186" i="5"/>
  <c r="J164" i="5"/>
  <c r="I164" i="5"/>
  <c r="H164" i="5"/>
  <c r="G164" i="5"/>
  <c r="F164" i="5"/>
  <c r="J123" i="5"/>
  <c r="I123" i="5"/>
  <c r="H123" i="5"/>
  <c r="G123" i="5"/>
  <c r="G187" i="5" s="1"/>
  <c r="F123" i="5"/>
  <c r="J120" i="5"/>
  <c r="J187" i="5" s="1"/>
  <c r="I120" i="5"/>
  <c r="I187" i="5" s="1"/>
  <c r="H120" i="5"/>
  <c r="H187" i="5" s="1"/>
  <c r="G120" i="5"/>
  <c r="F120" i="5"/>
  <c r="F187" i="5" s="1"/>
  <c r="C97" i="5"/>
  <c r="C944" i="5" s="1"/>
  <c r="J95" i="5"/>
  <c r="I95" i="5"/>
  <c r="H95" i="5"/>
  <c r="G95" i="5"/>
  <c r="F95" i="5"/>
  <c r="J74" i="5"/>
  <c r="I74" i="5"/>
  <c r="H74" i="5"/>
  <c r="G74" i="5"/>
  <c r="F74" i="5"/>
  <c r="J37" i="5"/>
  <c r="I37" i="5"/>
  <c r="I97" i="5" s="1"/>
  <c r="H37" i="5"/>
  <c r="G37" i="5"/>
  <c r="F37" i="5"/>
  <c r="J34" i="5"/>
  <c r="J97" i="5" s="1"/>
  <c r="I34" i="5"/>
  <c r="H34" i="5"/>
  <c r="H97" i="5" s="1"/>
  <c r="H943" i="5" s="1"/>
  <c r="H944" i="5" s="1"/>
  <c r="H945" i="5" s="1"/>
  <c r="G34" i="5"/>
  <c r="G97" i="5" s="1"/>
  <c r="F34" i="5"/>
  <c r="F97" i="5" s="1"/>
  <c r="D325" i="8" l="1"/>
  <c r="D326" i="8" s="1"/>
  <c r="D327" i="8" s="1"/>
  <c r="H325" i="8"/>
  <c r="H326" i="8" s="1"/>
  <c r="G325" i="8"/>
  <c r="G326" i="8" s="1"/>
  <c r="E325" i="8"/>
  <c r="E326" i="8" s="1"/>
  <c r="E327" i="8" s="1"/>
  <c r="C325" i="8"/>
  <c r="C20" i="6"/>
  <c r="G20" i="6"/>
  <c r="B21" i="6"/>
  <c r="F21" i="6"/>
  <c r="F943" i="5"/>
  <c r="F944" i="5" s="1"/>
  <c r="F945" i="5" s="1"/>
  <c r="J943" i="5"/>
  <c r="J944" i="5" s="1"/>
  <c r="I943" i="5"/>
  <c r="I944" i="5" s="1"/>
  <c r="G943" i="5"/>
  <c r="G944" i="5" s="1"/>
  <c r="G945" i="5" s="1"/>
  <c r="C943" i="5"/>
  <c r="G327" i="8" l="1"/>
  <c r="F328" i="8" s="1"/>
  <c r="D328" i="8"/>
  <c r="E328" i="8"/>
  <c r="I945" i="5"/>
  <c r="H946" i="5" s="1"/>
  <c r="F946" i="5"/>
  <c r="G946" i="5"/>
  <c r="G328" i="8" l="1"/>
  <c r="I946" i="5"/>
  <c r="C301" i="4" l="1"/>
  <c r="H300" i="4"/>
  <c r="G300" i="4"/>
  <c r="F300" i="4"/>
  <c r="E300" i="4"/>
  <c r="D300" i="4"/>
  <c r="H291" i="4"/>
  <c r="G291" i="4"/>
  <c r="F291" i="4"/>
  <c r="E291" i="4"/>
  <c r="D291" i="4"/>
  <c r="H282" i="4"/>
  <c r="G282" i="4"/>
  <c r="F282" i="4"/>
  <c r="E282" i="4"/>
  <c r="E301" i="4" s="1"/>
  <c r="D282" i="4"/>
  <c r="H279" i="4"/>
  <c r="H301" i="4" s="1"/>
  <c r="G279" i="4"/>
  <c r="G301" i="4" s="1"/>
  <c r="F279" i="4"/>
  <c r="F301" i="4" s="1"/>
  <c r="E279" i="4"/>
  <c r="D279" i="4"/>
  <c r="D301" i="4" s="1"/>
  <c r="C269" i="4"/>
  <c r="H268" i="4"/>
  <c r="G268" i="4"/>
  <c r="F268" i="4"/>
  <c r="E268" i="4"/>
  <c r="D268" i="4"/>
  <c r="H261" i="4"/>
  <c r="G261" i="4"/>
  <c r="F261" i="4"/>
  <c r="E261" i="4"/>
  <c r="D261" i="4"/>
  <c r="H253" i="4"/>
  <c r="G253" i="4"/>
  <c r="G269" i="4" s="1"/>
  <c r="F253" i="4"/>
  <c r="E253" i="4"/>
  <c r="D253" i="4"/>
  <c r="H250" i="4"/>
  <c r="H269" i="4" s="1"/>
  <c r="G250" i="4"/>
  <c r="F250" i="4"/>
  <c r="F269" i="4" s="1"/>
  <c r="E250" i="4"/>
  <c r="E269" i="4" s="1"/>
  <c r="D250" i="4"/>
  <c r="D269" i="4" s="1"/>
  <c r="C240" i="4"/>
  <c r="H239" i="4"/>
  <c r="G239" i="4"/>
  <c r="F239" i="4"/>
  <c r="E239" i="4"/>
  <c r="D239" i="4"/>
  <c r="H233" i="4"/>
  <c r="G233" i="4"/>
  <c r="F233" i="4"/>
  <c r="E233" i="4"/>
  <c r="D233" i="4"/>
  <c r="H224" i="4"/>
  <c r="G224" i="4"/>
  <c r="F224" i="4"/>
  <c r="E224" i="4"/>
  <c r="E240" i="4" s="1"/>
  <c r="D224" i="4"/>
  <c r="H221" i="4"/>
  <c r="H240" i="4" s="1"/>
  <c r="G221" i="4"/>
  <c r="G240" i="4" s="1"/>
  <c r="F221" i="4"/>
  <c r="F240" i="4" s="1"/>
  <c r="E221" i="4"/>
  <c r="D221" i="4"/>
  <c r="D240" i="4" s="1"/>
  <c r="C211" i="4"/>
  <c r="C302" i="4" s="1"/>
  <c r="C303" i="4" s="1"/>
  <c r="H210" i="4"/>
  <c r="G210" i="4"/>
  <c r="F210" i="4"/>
  <c r="E210" i="4"/>
  <c r="D210" i="4"/>
  <c r="H205" i="4"/>
  <c r="G205" i="4"/>
  <c r="F205" i="4"/>
  <c r="E205" i="4"/>
  <c r="D205" i="4"/>
  <c r="H197" i="4"/>
  <c r="G197" i="4"/>
  <c r="G211" i="4" s="1"/>
  <c r="F197" i="4"/>
  <c r="E197" i="4"/>
  <c r="D197" i="4"/>
  <c r="H194" i="4"/>
  <c r="H211" i="4" s="1"/>
  <c r="G194" i="4"/>
  <c r="F194" i="4"/>
  <c r="F211" i="4" s="1"/>
  <c r="E194" i="4"/>
  <c r="E211" i="4" s="1"/>
  <c r="D194" i="4"/>
  <c r="D211" i="4" s="1"/>
  <c r="C183" i="4"/>
  <c r="H182" i="4"/>
  <c r="G182" i="4"/>
  <c r="F182" i="4"/>
  <c r="E182" i="4"/>
  <c r="D182" i="4"/>
  <c r="H174" i="4"/>
  <c r="G174" i="4"/>
  <c r="F174" i="4"/>
  <c r="E174" i="4"/>
  <c r="D174" i="4"/>
  <c r="H165" i="4"/>
  <c r="H183" i="4" s="1"/>
  <c r="G165" i="4"/>
  <c r="G183" i="4" s="1"/>
  <c r="F165" i="4"/>
  <c r="F183" i="4" s="1"/>
  <c r="E165" i="4"/>
  <c r="E183" i="4" s="1"/>
  <c r="D165" i="4"/>
  <c r="D183" i="4" s="1"/>
  <c r="C152" i="4"/>
  <c r="H151" i="4"/>
  <c r="G151" i="4"/>
  <c r="F151" i="4"/>
  <c r="E151" i="4"/>
  <c r="D151" i="4"/>
  <c r="H145" i="4"/>
  <c r="G145" i="4"/>
  <c r="F145" i="4"/>
  <c r="E145" i="4"/>
  <c r="D145" i="4"/>
  <c r="H137" i="4"/>
  <c r="G137" i="4"/>
  <c r="F137" i="4"/>
  <c r="F152" i="4" s="1"/>
  <c r="E137" i="4"/>
  <c r="D137" i="4"/>
  <c r="H134" i="4"/>
  <c r="H152" i="4" s="1"/>
  <c r="G134" i="4"/>
  <c r="G152" i="4" s="1"/>
  <c r="F134" i="4"/>
  <c r="E134" i="4"/>
  <c r="E152" i="4" s="1"/>
  <c r="D134" i="4"/>
  <c r="D152" i="4" s="1"/>
  <c r="C124" i="4"/>
  <c r="H123" i="4"/>
  <c r="G123" i="4"/>
  <c r="F123" i="4"/>
  <c r="E123" i="4"/>
  <c r="D123" i="4"/>
  <c r="H116" i="4"/>
  <c r="G116" i="4"/>
  <c r="F116" i="4"/>
  <c r="E116" i="4"/>
  <c r="D116" i="4"/>
  <c r="H108" i="4"/>
  <c r="H124" i="4" s="1"/>
  <c r="G108" i="4"/>
  <c r="F108" i="4"/>
  <c r="E108" i="4"/>
  <c r="D108" i="4"/>
  <c r="D124" i="4" s="1"/>
  <c r="H105" i="4"/>
  <c r="G105" i="4"/>
  <c r="G124" i="4" s="1"/>
  <c r="F105" i="4"/>
  <c r="F124" i="4" s="1"/>
  <c r="E105" i="4"/>
  <c r="E124" i="4" s="1"/>
  <c r="D105" i="4"/>
  <c r="C95" i="4"/>
  <c r="H94" i="4"/>
  <c r="G94" i="4"/>
  <c r="F94" i="4"/>
  <c r="E94" i="4"/>
  <c r="D94" i="4"/>
  <c r="H87" i="4"/>
  <c r="G87" i="4"/>
  <c r="F87" i="4"/>
  <c r="E87" i="4"/>
  <c r="D87" i="4"/>
  <c r="H78" i="4"/>
  <c r="G78" i="4"/>
  <c r="F78" i="4"/>
  <c r="F95" i="4" s="1"/>
  <c r="E78" i="4"/>
  <c r="D78" i="4"/>
  <c r="H75" i="4"/>
  <c r="H95" i="4" s="1"/>
  <c r="G75" i="4"/>
  <c r="G95" i="4" s="1"/>
  <c r="F75" i="4"/>
  <c r="E75" i="4"/>
  <c r="E95" i="4" s="1"/>
  <c r="D75" i="4"/>
  <c r="D95" i="4" s="1"/>
  <c r="C65" i="4"/>
  <c r="H64" i="4"/>
  <c r="G64" i="4"/>
  <c r="F64" i="4"/>
  <c r="E64" i="4"/>
  <c r="D64" i="4"/>
  <c r="H57" i="4"/>
  <c r="G57" i="4"/>
  <c r="F57" i="4"/>
  <c r="E57" i="4"/>
  <c r="D57" i="4"/>
  <c r="H49" i="4"/>
  <c r="H65" i="4" s="1"/>
  <c r="G49" i="4"/>
  <c r="F49" i="4"/>
  <c r="E49" i="4"/>
  <c r="D49" i="4"/>
  <c r="D65" i="4" s="1"/>
  <c r="H46" i="4"/>
  <c r="G46" i="4"/>
  <c r="G65" i="4" s="1"/>
  <c r="F46" i="4"/>
  <c r="F65" i="4" s="1"/>
  <c r="E46" i="4"/>
  <c r="E65" i="4" s="1"/>
  <c r="D46" i="4"/>
  <c r="C36" i="4"/>
  <c r="H35" i="4"/>
  <c r="G35" i="4"/>
  <c r="F35" i="4"/>
  <c r="E35" i="4"/>
  <c r="D35" i="4"/>
  <c r="H30" i="4"/>
  <c r="G30" i="4"/>
  <c r="F30" i="4"/>
  <c r="E30" i="4"/>
  <c r="D30" i="4"/>
  <c r="H21" i="4"/>
  <c r="G21" i="4"/>
  <c r="F21" i="4"/>
  <c r="F36" i="4" s="1"/>
  <c r="E21" i="4"/>
  <c r="D21" i="4"/>
  <c r="H18" i="4"/>
  <c r="H36" i="4" s="1"/>
  <c r="G18" i="4"/>
  <c r="G36" i="4" s="1"/>
  <c r="F18" i="4"/>
  <c r="E18" i="4"/>
  <c r="E36" i="4" s="1"/>
  <c r="E302" i="4" s="1"/>
  <c r="E303" i="4" s="1"/>
  <c r="E305" i="4" s="1"/>
  <c r="D18" i="4"/>
  <c r="D36" i="4" s="1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E21" i="2" s="1"/>
  <c r="D10" i="2"/>
  <c r="D21" i="2" s="1"/>
  <c r="C10" i="2"/>
  <c r="B10" i="2"/>
  <c r="G9" i="2"/>
  <c r="G21" i="2" s="1"/>
  <c r="F9" i="2"/>
  <c r="F21" i="2" s="1"/>
  <c r="E9" i="2"/>
  <c r="E20" i="2" s="1"/>
  <c r="D9" i="2"/>
  <c r="D20" i="2" s="1"/>
  <c r="C9" i="2"/>
  <c r="C21" i="2" s="1"/>
  <c r="B9" i="2"/>
  <c r="B21" i="2" s="1"/>
  <c r="C913" i="1"/>
  <c r="J912" i="1"/>
  <c r="I912" i="1"/>
  <c r="H912" i="1"/>
  <c r="G912" i="1"/>
  <c r="F912" i="1"/>
  <c r="J880" i="1"/>
  <c r="I880" i="1"/>
  <c r="H880" i="1"/>
  <c r="G880" i="1"/>
  <c r="F880" i="1"/>
  <c r="J833" i="1"/>
  <c r="I833" i="1"/>
  <c r="H833" i="1"/>
  <c r="G833" i="1"/>
  <c r="G913" i="1" s="1"/>
  <c r="F833" i="1"/>
  <c r="J830" i="1"/>
  <c r="J913" i="1" s="1"/>
  <c r="I830" i="1"/>
  <c r="I913" i="1" s="1"/>
  <c r="H830" i="1"/>
  <c r="H913" i="1" s="1"/>
  <c r="G830" i="1"/>
  <c r="F830" i="1"/>
  <c r="F913" i="1" s="1"/>
  <c r="C807" i="1"/>
  <c r="J806" i="1"/>
  <c r="I806" i="1"/>
  <c r="H806" i="1"/>
  <c r="G806" i="1"/>
  <c r="F806" i="1"/>
  <c r="J783" i="1"/>
  <c r="I783" i="1"/>
  <c r="H783" i="1"/>
  <c r="G783" i="1"/>
  <c r="F783" i="1"/>
  <c r="J746" i="1"/>
  <c r="I746" i="1"/>
  <c r="I807" i="1" s="1"/>
  <c r="H746" i="1"/>
  <c r="G746" i="1"/>
  <c r="F746" i="1"/>
  <c r="J743" i="1"/>
  <c r="J807" i="1" s="1"/>
  <c r="I743" i="1"/>
  <c r="H743" i="1"/>
  <c r="H807" i="1" s="1"/>
  <c r="G743" i="1"/>
  <c r="G807" i="1" s="1"/>
  <c r="F743" i="1"/>
  <c r="F807" i="1" s="1"/>
  <c r="C721" i="1"/>
  <c r="J720" i="1"/>
  <c r="I720" i="1"/>
  <c r="H720" i="1"/>
  <c r="G720" i="1"/>
  <c r="F720" i="1"/>
  <c r="J694" i="1"/>
  <c r="I694" i="1"/>
  <c r="H694" i="1"/>
  <c r="G694" i="1"/>
  <c r="F694" i="1"/>
  <c r="J652" i="1"/>
  <c r="I652" i="1"/>
  <c r="H652" i="1"/>
  <c r="G652" i="1"/>
  <c r="G721" i="1" s="1"/>
  <c r="F652" i="1"/>
  <c r="J649" i="1"/>
  <c r="J721" i="1" s="1"/>
  <c r="I649" i="1"/>
  <c r="I721" i="1" s="1"/>
  <c r="H649" i="1"/>
  <c r="H721" i="1" s="1"/>
  <c r="G649" i="1"/>
  <c r="F649" i="1"/>
  <c r="F721" i="1" s="1"/>
  <c r="C625" i="1"/>
  <c r="C914" i="1" s="1"/>
  <c r="C915" i="1" s="1"/>
  <c r="J624" i="1"/>
  <c r="I624" i="1"/>
  <c r="H624" i="1"/>
  <c r="G624" i="1"/>
  <c r="F624" i="1"/>
  <c r="J604" i="1"/>
  <c r="I604" i="1"/>
  <c r="H604" i="1"/>
  <c r="G604" i="1"/>
  <c r="F604" i="1"/>
  <c r="J564" i="1"/>
  <c r="I564" i="1"/>
  <c r="I625" i="1" s="1"/>
  <c r="H564" i="1"/>
  <c r="G564" i="1"/>
  <c r="F564" i="1"/>
  <c r="J561" i="1"/>
  <c r="J625" i="1" s="1"/>
  <c r="I561" i="1"/>
  <c r="H561" i="1"/>
  <c r="H625" i="1" s="1"/>
  <c r="G561" i="1"/>
  <c r="G625" i="1" s="1"/>
  <c r="F561" i="1"/>
  <c r="F625" i="1" s="1"/>
  <c r="C539" i="1"/>
  <c r="J538" i="1"/>
  <c r="I538" i="1"/>
  <c r="H538" i="1"/>
  <c r="G538" i="1"/>
  <c r="F538" i="1"/>
  <c r="J514" i="1"/>
  <c r="I514" i="1"/>
  <c r="H514" i="1"/>
  <c r="G514" i="1"/>
  <c r="F514" i="1"/>
  <c r="J473" i="1"/>
  <c r="J539" i="1" s="1"/>
  <c r="I473" i="1"/>
  <c r="I539" i="1" s="1"/>
  <c r="H473" i="1"/>
  <c r="H539" i="1" s="1"/>
  <c r="G473" i="1"/>
  <c r="G539" i="1" s="1"/>
  <c r="F473" i="1"/>
  <c r="F539" i="1" s="1"/>
  <c r="C447" i="1"/>
  <c r="J446" i="1"/>
  <c r="I446" i="1"/>
  <c r="H446" i="1"/>
  <c r="G446" i="1"/>
  <c r="F446" i="1"/>
  <c r="J424" i="1"/>
  <c r="I424" i="1"/>
  <c r="H424" i="1"/>
  <c r="G424" i="1"/>
  <c r="F424" i="1"/>
  <c r="J381" i="1"/>
  <c r="I381" i="1"/>
  <c r="H381" i="1"/>
  <c r="H447" i="1" s="1"/>
  <c r="G381" i="1"/>
  <c r="F381" i="1"/>
  <c r="J378" i="1"/>
  <c r="J447" i="1" s="1"/>
  <c r="I378" i="1"/>
  <c r="I447" i="1" s="1"/>
  <c r="H378" i="1"/>
  <c r="G378" i="1"/>
  <c r="G447" i="1" s="1"/>
  <c r="F378" i="1"/>
  <c r="F447" i="1" s="1"/>
  <c r="C356" i="1"/>
  <c r="J355" i="1"/>
  <c r="I355" i="1"/>
  <c r="H355" i="1"/>
  <c r="G355" i="1"/>
  <c r="F355" i="1"/>
  <c r="J331" i="1"/>
  <c r="I331" i="1"/>
  <c r="H331" i="1"/>
  <c r="G331" i="1"/>
  <c r="F331" i="1"/>
  <c r="J296" i="1"/>
  <c r="J356" i="1" s="1"/>
  <c r="I296" i="1"/>
  <c r="H296" i="1"/>
  <c r="G296" i="1"/>
  <c r="F296" i="1"/>
  <c r="F356" i="1" s="1"/>
  <c r="J293" i="1"/>
  <c r="I293" i="1"/>
  <c r="I356" i="1" s="1"/>
  <c r="H293" i="1"/>
  <c r="H356" i="1" s="1"/>
  <c r="G293" i="1"/>
  <c r="G356" i="1" s="1"/>
  <c r="F293" i="1"/>
  <c r="C271" i="1"/>
  <c r="J270" i="1"/>
  <c r="I270" i="1"/>
  <c r="H270" i="1"/>
  <c r="G270" i="1"/>
  <c r="F270" i="1"/>
  <c r="J250" i="1"/>
  <c r="I250" i="1"/>
  <c r="H250" i="1"/>
  <c r="G250" i="1"/>
  <c r="F250" i="1"/>
  <c r="J204" i="1"/>
  <c r="I204" i="1"/>
  <c r="H204" i="1"/>
  <c r="H271" i="1" s="1"/>
  <c r="G204" i="1"/>
  <c r="F204" i="1"/>
  <c r="J201" i="1"/>
  <c r="J271" i="1" s="1"/>
  <c r="I201" i="1"/>
  <c r="I271" i="1" s="1"/>
  <c r="H201" i="1"/>
  <c r="G201" i="1"/>
  <c r="G271" i="1" s="1"/>
  <c r="F201" i="1"/>
  <c r="F271" i="1" s="1"/>
  <c r="C179" i="1"/>
  <c r="J178" i="1"/>
  <c r="I178" i="1"/>
  <c r="H178" i="1"/>
  <c r="G178" i="1"/>
  <c r="F178" i="1"/>
  <c r="J156" i="1"/>
  <c r="I156" i="1"/>
  <c r="H156" i="1"/>
  <c r="G156" i="1"/>
  <c r="F156" i="1"/>
  <c r="J116" i="1"/>
  <c r="J179" i="1" s="1"/>
  <c r="I116" i="1"/>
  <c r="H116" i="1"/>
  <c r="G116" i="1"/>
  <c r="F116" i="1"/>
  <c r="F179" i="1" s="1"/>
  <c r="J113" i="1"/>
  <c r="I113" i="1"/>
  <c r="I179" i="1" s="1"/>
  <c r="H113" i="1"/>
  <c r="H179" i="1" s="1"/>
  <c r="G113" i="1"/>
  <c r="G179" i="1" s="1"/>
  <c r="F113" i="1"/>
  <c r="C91" i="1"/>
  <c r="J90" i="1"/>
  <c r="I90" i="1"/>
  <c r="H90" i="1"/>
  <c r="G90" i="1"/>
  <c r="F90" i="1"/>
  <c r="J70" i="1"/>
  <c r="I70" i="1"/>
  <c r="H70" i="1"/>
  <c r="G70" i="1"/>
  <c r="F70" i="1"/>
  <c r="J33" i="1"/>
  <c r="I33" i="1"/>
  <c r="H33" i="1"/>
  <c r="H91" i="1" s="1"/>
  <c r="H914" i="1" s="1"/>
  <c r="H915" i="1" s="1"/>
  <c r="H917" i="1" s="1"/>
  <c r="G33" i="1"/>
  <c r="F33" i="1"/>
  <c r="J30" i="1"/>
  <c r="J91" i="1" s="1"/>
  <c r="I30" i="1"/>
  <c r="I91" i="1" s="1"/>
  <c r="I914" i="1" s="1"/>
  <c r="I915" i="1" s="1"/>
  <c r="H30" i="1"/>
  <c r="G30" i="1"/>
  <c r="G91" i="1" s="1"/>
  <c r="F30" i="1"/>
  <c r="F91" i="1" s="1"/>
  <c r="G302" i="4" l="1"/>
  <c r="G303" i="4" s="1"/>
  <c r="F302" i="4"/>
  <c r="F303" i="4" s="1"/>
  <c r="F305" i="4" s="1"/>
  <c r="D302" i="4"/>
  <c r="D303" i="4" s="1"/>
  <c r="D305" i="4" s="1"/>
  <c r="H302" i="4"/>
  <c r="H303" i="4" s="1"/>
  <c r="B20" i="2"/>
  <c r="F20" i="2"/>
  <c r="C20" i="2"/>
  <c r="G20" i="2"/>
  <c r="F914" i="1"/>
  <c r="F915" i="1" s="1"/>
  <c r="F917" i="1" s="1"/>
  <c r="J914" i="1"/>
  <c r="J915" i="1" s="1"/>
  <c r="G914" i="1"/>
  <c r="G915" i="1" s="1"/>
  <c r="G917" i="1" s="1"/>
  <c r="G305" i="4" l="1"/>
  <c r="E306" i="4" s="1"/>
  <c r="D306" i="4"/>
  <c r="F306" i="4"/>
  <c r="G918" i="1"/>
  <c r="I917" i="1"/>
  <c r="H918" i="1" s="1"/>
  <c r="F918" i="1"/>
  <c r="G306" i="4" l="1"/>
  <c r="I918" i="1"/>
</calcChain>
</file>

<file path=xl/sharedStrings.xml><?xml version="1.0" encoding="utf-8"?>
<sst xmlns="http://schemas.openxmlformats.org/spreadsheetml/2006/main" count="4411" uniqueCount="484">
  <si>
    <t xml:space="preserve">     "Утверждаю"</t>
  </si>
  <si>
    <t xml:space="preserve">       Руководитель дошкольной образовательной</t>
  </si>
  <si>
    <t xml:space="preserve">       организации</t>
  </si>
  <si>
    <t>Примерное 10 дневное меню</t>
  </si>
  <si>
    <t>для организации питания детей в дошкольных учреждениях</t>
  </si>
  <si>
    <t>с 8 -10,5 - часовым  пребыванием</t>
  </si>
  <si>
    <t xml:space="preserve">      от 1 до 3 лет</t>
  </si>
  <si>
    <t>День 1 - ий</t>
  </si>
  <si>
    <t xml:space="preserve">Наименование блюд и </t>
  </si>
  <si>
    <t>Масса</t>
  </si>
  <si>
    <t>Кол - во</t>
  </si>
  <si>
    <t>Пищевые вещества</t>
  </si>
  <si>
    <t>Энергетическая</t>
  </si>
  <si>
    <t>Витамин</t>
  </si>
  <si>
    <t>№ рецептуры</t>
  </si>
  <si>
    <t>продуктов</t>
  </si>
  <si>
    <t>порции</t>
  </si>
  <si>
    <t xml:space="preserve">   (в гр )</t>
  </si>
  <si>
    <t xml:space="preserve">    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</si>
  <si>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</si>
  <si>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</si>
  <si>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</si>
  <si>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</si>
  <si>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</si>
  <si>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</si>
  <si>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</si>
  <si>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</si>
  <si>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Макароны, запеченные с яйцом</t>
  </si>
  <si>
    <t>№262, справ.М.2003</t>
  </si>
  <si>
    <t>Макаронные изделия</t>
  </si>
  <si>
    <t>Яйцо</t>
  </si>
  <si>
    <t>Соль</t>
  </si>
  <si>
    <t>Молоко</t>
  </si>
  <si>
    <t>Масса полуфабриката</t>
  </si>
  <si>
    <t>Масло сливочное</t>
  </si>
  <si>
    <t>Чай с молоком,сахаром</t>
  </si>
  <si>
    <t>160/7</t>
  </si>
  <si>
    <t>№394Дели2010</t>
  </si>
  <si>
    <t>Заварка</t>
  </si>
  <si>
    <t>Сахар</t>
  </si>
  <si>
    <t>Вода</t>
  </si>
  <si>
    <t>Бутерброд  с маслом сливочным</t>
  </si>
  <si>
    <t>25/5</t>
  </si>
  <si>
    <t>№1 Дели2010</t>
  </si>
  <si>
    <t>Батон нарезной</t>
  </si>
  <si>
    <t xml:space="preserve"> </t>
  </si>
  <si>
    <t>Фрукты свежие</t>
  </si>
  <si>
    <t>№368 Дели2010</t>
  </si>
  <si>
    <t>Итого:</t>
  </si>
  <si>
    <t>2 - ой ЗАВТРАК</t>
  </si>
  <si>
    <t>Сок</t>
  </si>
  <si>
    <t>№399Дели2010</t>
  </si>
  <si>
    <t>ОБЕД</t>
  </si>
  <si>
    <t>Огурцы порционно</t>
  </si>
  <si>
    <t>сб1996, стр564</t>
  </si>
  <si>
    <t>огурцы свежие</t>
  </si>
  <si>
    <t>Суп с крупой и картофелем с мясом</t>
  </si>
  <si>
    <t>150/10</t>
  </si>
  <si>
    <t>№138сбшк2004</t>
  </si>
  <si>
    <t>Говядина</t>
  </si>
  <si>
    <t>Картофель</t>
  </si>
  <si>
    <t>Крупа пшенная</t>
  </si>
  <si>
    <t>Морковь</t>
  </si>
  <si>
    <t>Лук репчатый</t>
  </si>
  <si>
    <t>Масло растительное</t>
  </si>
  <si>
    <t xml:space="preserve">Котлеты рубленые из  говядины </t>
  </si>
  <si>
    <t>55/2</t>
  </si>
  <si>
    <t>№451сбшк2004</t>
  </si>
  <si>
    <t>Хлеб пшеничный 1с</t>
  </si>
  <si>
    <t>Сухари панировочные</t>
  </si>
  <si>
    <t>Капуста тушеная</t>
  </si>
  <si>
    <t>№534сбшк2004</t>
  </si>
  <si>
    <t>Капуста свежая</t>
  </si>
  <si>
    <t>Мука пшеничная</t>
  </si>
  <si>
    <t>Кисель</t>
  </si>
  <si>
    <t>№648сбшк2004</t>
  </si>
  <si>
    <t>Кисель-концентрат</t>
  </si>
  <si>
    <t>вода</t>
  </si>
  <si>
    <t>Хлеб сельский</t>
  </si>
  <si>
    <t>ПОЛДНИК</t>
  </si>
  <si>
    <t>Пирожок печёный с повидлом</t>
  </si>
  <si>
    <t>№738сбшк2004</t>
  </si>
  <si>
    <t>сахар</t>
  </si>
  <si>
    <t>соль</t>
  </si>
  <si>
    <t>дрожжи сухие</t>
  </si>
  <si>
    <t>тесто дрожжевое</t>
  </si>
  <si>
    <t>повидло фруктовое</t>
  </si>
  <si>
    <t>Кефир</t>
  </si>
  <si>
    <t>№401Дели2010</t>
  </si>
  <si>
    <t>кефир</t>
  </si>
  <si>
    <t>Чай с сахаром и лимоном</t>
  </si>
  <si>
    <t>100/4/2,5</t>
  </si>
  <si>
    <t>№393Дели2010</t>
  </si>
  <si>
    <t>лимон</t>
  </si>
  <si>
    <t>ВСЕГО:</t>
  </si>
  <si>
    <t>День 2- ый</t>
  </si>
  <si>
    <t xml:space="preserve">Каша манная молочная жидкая </t>
  </si>
  <si>
    <t>150/4</t>
  </si>
  <si>
    <t>№311,сбшк2004</t>
  </si>
  <si>
    <t>Крупа манная</t>
  </si>
  <si>
    <t>Какао с  молоком</t>
  </si>
  <si>
    <t>№397Дели2010</t>
  </si>
  <si>
    <t>Какао-порошок</t>
  </si>
  <si>
    <t xml:space="preserve">Бутерброд  с сыром, маслом </t>
  </si>
  <si>
    <t>25/5/5</t>
  </si>
  <si>
    <t>№3Дели2010</t>
  </si>
  <si>
    <t>Сыр</t>
  </si>
  <si>
    <t>Икра кабачковая</t>
  </si>
  <si>
    <t>икра кабачковая</t>
  </si>
  <si>
    <t>Суп вермишелевый с картофелем, говядиной</t>
  </si>
  <si>
    <t>140сбшк2004</t>
  </si>
  <si>
    <t>Пудинг рыбный</t>
  </si>
  <si>
    <t>ТТК №4</t>
  </si>
  <si>
    <t>рыба</t>
  </si>
  <si>
    <t>яйцо</t>
  </si>
  <si>
    <t>молоко</t>
  </si>
  <si>
    <t>масло сливочное</t>
  </si>
  <si>
    <t>Соус молочный</t>
  </si>
  <si>
    <t xml:space="preserve">Картофель тушёный </t>
  </si>
  <si>
    <t>№216сбшк2004</t>
  </si>
  <si>
    <t>Компот из свежих яблок</t>
  </si>
  <si>
    <t>№372Дели2010</t>
  </si>
  <si>
    <t>Яблоки</t>
  </si>
  <si>
    <t>Ряженка</t>
  </si>
  <si>
    <t>130</t>
  </si>
  <si>
    <t>№400Дели2010</t>
  </si>
  <si>
    <t>ряженка</t>
  </si>
  <si>
    <t>салат из моркови припущенной</t>
  </si>
  <si>
    <t>50/2</t>
  </si>
  <si>
    <t>№41 Дели2010</t>
  </si>
  <si>
    <t>Суфле из творога с повидлом</t>
  </si>
  <si>
    <t>90/10</t>
  </si>
  <si>
    <t>№365сбшк2004</t>
  </si>
  <si>
    <t>Творог</t>
  </si>
  <si>
    <t>Сметана</t>
  </si>
  <si>
    <t>Повидло фруктовое</t>
  </si>
  <si>
    <t xml:space="preserve">Чай с сахаром </t>
  </si>
  <si>
    <t>100/4</t>
  </si>
  <si>
    <t>№392Дели2010</t>
  </si>
  <si>
    <t>День 3 - ий</t>
  </si>
  <si>
    <t>Каша Геркулесовая молочная с маслом</t>
  </si>
  <si>
    <t>№311 сбшк2004</t>
  </si>
  <si>
    <t>Крупа Геркулесовая</t>
  </si>
  <si>
    <t>Кофейный напиток с  молоком</t>
  </si>
  <si>
    <t>№395Дели2010</t>
  </si>
  <si>
    <t>Кофейный напиток</t>
  </si>
  <si>
    <t>Помидоры порционно</t>
  </si>
  <si>
    <t>сб1996, стр563</t>
  </si>
  <si>
    <t>помидоры свежие</t>
  </si>
  <si>
    <t>Суп картофельный с горохом с мясными фрикадельками</t>
  </si>
  <si>
    <t>150/15</t>
  </si>
  <si>
    <t>№139,сбшк2004</t>
  </si>
  <si>
    <t>№112,сбшк2004</t>
  </si>
  <si>
    <t>Вода для фарша</t>
  </si>
  <si>
    <t>Горох</t>
  </si>
  <si>
    <t>Биточки куриные "Солнышко"</t>
  </si>
  <si>
    <t>акт от 07.02.14</t>
  </si>
  <si>
    <t>Цыплята</t>
  </si>
  <si>
    <t>мука пшеничная</t>
  </si>
  <si>
    <t>Рагу овощное</t>
  </si>
  <si>
    <t>№224,сбшк2004</t>
  </si>
  <si>
    <t>соус :</t>
  </si>
  <si>
    <t>бульон</t>
  </si>
  <si>
    <t>Компот из кураги</t>
  </si>
  <si>
    <t>№376Дели2010</t>
  </si>
  <si>
    <t>курага</t>
  </si>
  <si>
    <t>Катык</t>
  </si>
  <si>
    <t>катык</t>
  </si>
  <si>
    <t>Булочка Домашняя</t>
  </si>
  <si>
    <t>№769сбшк2004</t>
  </si>
  <si>
    <t>Дрожжи сухие</t>
  </si>
  <si>
    <t>Кондитерские изделия</t>
  </si>
  <si>
    <t>День 4 - ый</t>
  </si>
  <si>
    <t>Суп молочный с макаронными изделиями</t>
  </si>
  <si>
    <t>№160,сбшк2004</t>
  </si>
  <si>
    <t>Чай с сахаром</t>
  </si>
  <si>
    <t>352</t>
  </si>
  <si>
    <t>Щи  со свежей капустой, картофелем на м/б,со сметаной</t>
  </si>
  <si>
    <t>150/6</t>
  </si>
  <si>
    <t>№124,сбшк2004</t>
  </si>
  <si>
    <t>Гуляш  из отварной говядины</t>
  </si>
  <si>
    <t>40/40</t>
  </si>
  <si>
    <t>№141,сб.диет2002</t>
  </si>
  <si>
    <t>Масса отварного мяса</t>
  </si>
  <si>
    <t>Масса соуса</t>
  </si>
  <si>
    <t>Каша гречневая вязкая</t>
  </si>
  <si>
    <t>№297,сбшк2004</t>
  </si>
  <si>
    <t>Крупа гречневая</t>
  </si>
  <si>
    <t>№368Дели2010</t>
  </si>
  <si>
    <t>Запеканка картофельная с овощами,соусом</t>
  </si>
  <si>
    <t>100/20</t>
  </si>
  <si>
    <t>№293, справ.М.2003</t>
  </si>
  <si>
    <t>масса готовой заготовки</t>
  </si>
  <si>
    <t>Соус сметанный</t>
  </si>
  <si>
    <t>Напиток из плодов шиповника</t>
  </si>
  <si>
    <t>№398Дели2010</t>
  </si>
  <si>
    <t>шиповник</t>
  </si>
  <si>
    <t>День 5 - ый</t>
  </si>
  <si>
    <t>Каша рисовая молочная с маслом</t>
  </si>
  <si>
    <t>№311сбшк2004</t>
  </si>
  <si>
    <t>Крупа рисовая</t>
  </si>
  <si>
    <t>Суп крестьянский с цыплятами, сметаной</t>
  </si>
  <si>
    <t>150/15/6</t>
  </si>
  <si>
    <t>№134сбшк2004</t>
  </si>
  <si>
    <t>Крупа перловая</t>
  </si>
  <si>
    <t>Тефтели рыбные в сметанно-томатном соусе</t>
  </si>
  <si>
    <t>70/30</t>
  </si>
  <si>
    <t>ТТК №1</t>
  </si>
  <si>
    <t>хлеб пшеничный 1с</t>
  </si>
  <si>
    <t xml:space="preserve">соус: </t>
  </si>
  <si>
    <t>сметана</t>
  </si>
  <si>
    <t>Томат-паста</t>
  </si>
  <si>
    <t>масса соуса</t>
  </si>
  <si>
    <t>Пюре Картофельное</t>
  </si>
  <si>
    <t>№520,сбшк2004</t>
  </si>
  <si>
    <t>Компот из сухофруктов</t>
  </si>
  <si>
    <t>сухофрукты</t>
  </si>
  <si>
    <t>Морковь отварная</t>
  </si>
  <si>
    <t>40</t>
  </si>
  <si>
    <t>сб1996,стр562</t>
  </si>
  <si>
    <t>морковь</t>
  </si>
  <si>
    <t>Пудинг творожный с сгущенным молоком</t>
  </si>
  <si>
    <t>№349, справ М 2003</t>
  </si>
  <si>
    <t>Изюм</t>
  </si>
  <si>
    <t>Молоко сгущенное</t>
  </si>
  <si>
    <t>День 6 - ой</t>
  </si>
  <si>
    <t>Каша пшённая молочная с маслом</t>
  </si>
  <si>
    <t>Свекольник с мясными фрикадельками, со сметаной</t>
  </si>
  <si>
    <t>№35,сб.Пермь</t>
  </si>
  <si>
    <t>Свекла</t>
  </si>
  <si>
    <t>Биточки рубленые из рыбы</t>
  </si>
  <si>
    <t>ТТК №3</t>
  </si>
  <si>
    <t>Рыба</t>
  </si>
  <si>
    <t>крупа манная</t>
  </si>
  <si>
    <t>сухари панировочные</t>
  </si>
  <si>
    <t>Макароны отварные</t>
  </si>
  <si>
    <t>70/2</t>
  </si>
  <si>
    <t>№332,сбшк2004</t>
  </si>
  <si>
    <t>макаронные изделия</t>
  </si>
  <si>
    <t>Плюшка новомосковская</t>
  </si>
  <si>
    <t>№184</t>
  </si>
  <si>
    <t>масса полуфабриката</t>
  </si>
  <si>
    <t>(печенье)</t>
  </si>
  <si>
    <t>День 7 - ой</t>
  </si>
  <si>
    <t>Омлет с  сыром</t>
  </si>
  <si>
    <t>85/5</t>
  </si>
  <si>
    <t>№215Дели2010</t>
  </si>
  <si>
    <t>Суп  с крупой, картофелем с рыбными фрикадельками</t>
  </si>
  <si>
    <t>150/20</t>
  </si>
  <si>
    <t>№65,Пермь2001</t>
  </si>
  <si>
    <t>лук репчатый</t>
  </si>
  <si>
    <t>Рагу овощное с мясом</t>
  </si>
  <si>
    <t>160/47</t>
  </si>
  <si>
    <t>№224сбшк2004</t>
  </si>
  <si>
    <t>Масса тушеного мяса</t>
  </si>
  <si>
    <t>соус:</t>
  </si>
  <si>
    <t>130/3</t>
  </si>
  <si>
    <t>Запеканка творожная со сгущённым молоком</t>
  </si>
  <si>
    <t>75/20</t>
  </si>
  <si>
    <t>№ 237 Дели 2010</t>
  </si>
  <si>
    <t>День 8 - ой</t>
  </si>
  <si>
    <t>Каша "Дружба" молочная с маслом</t>
  </si>
  <si>
    <t>Борщ  со свежей капустой, картофелем с курицей,со сметаной</t>
  </si>
  <si>
    <t>№110,сбшк2004</t>
  </si>
  <si>
    <t>Запеканка картофельная с мясом</t>
  </si>
  <si>
    <t>160/20</t>
  </si>
  <si>
    <t>№291Дели2010</t>
  </si>
  <si>
    <t>масса запеченного блюда</t>
  </si>
  <si>
    <t>томат-паста</t>
  </si>
  <si>
    <t>Соус томатный</t>
  </si>
  <si>
    <t>Пирожок печёный с капустой</t>
  </si>
  <si>
    <t>Фарш из св.капусты</t>
  </si>
  <si>
    <t>масса фарша</t>
  </si>
  <si>
    <t>День 9 - ый</t>
  </si>
  <si>
    <t>Каша  пшеничная молочная с маслом</t>
  </si>
  <si>
    <t>Крупа пшеничная</t>
  </si>
  <si>
    <t>Суп из овощей с мясными фрикадельками, со сметаной</t>
  </si>
  <si>
    <t>№135сбшк2004</t>
  </si>
  <si>
    <t>вода для фарша</t>
  </si>
  <si>
    <t>Бульон или вода</t>
  </si>
  <si>
    <t>Котлеты рубленые из рыбы</t>
  </si>
  <si>
    <t>№371, сбшк2004</t>
  </si>
  <si>
    <t>Овощи в молочном соусе</t>
  </si>
  <si>
    <t>№ 332, Дели2010</t>
  </si>
  <si>
    <t>День 10 - ый</t>
  </si>
  <si>
    <t>Суп молочный с крупой</t>
  </si>
  <si>
    <t>№161сбшк2004</t>
  </si>
  <si>
    <t>Суп-лапша домашняя с курицей</t>
  </si>
  <si>
    <t>№86Дели2010</t>
  </si>
  <si>
    <t>Масса лапши</t>
  </si>
  <si>
    <t>Котлеты "Аппетитные"</t>
  </si>
  <si>
    <t>ТТК актк.к.п.2014</t>
  </si>
  <si>
    <t>№215, сбшк1996(2вар)</t>
  </si>
  <si>
    <t>Салат из моркови припущенной</t>
  </si>
  <si>
    <t>Ватрушка с творогом</t>
  </si>
  <si>
    <t>№458Дели2010</t>
  </si>
  <si>
    <t>Масса теста</t>
  </si>
  <si>
    <t>Масса фарша</t>
  </si>
  <si>
    <t>печенье</t>
  </si>
  <si>
    <t>Всего за 10 дней:</t>
  </si>
  <si>
    <t>В среднем за 1 день:</t>
  </si>
  <si>
    <t>Примечание:</t>
  </si>
  <si>
    <t>1. Предусмотренные среднесуточные нормы, утвержденные СанПиН применены с учетом пребывания детей в ДОУ 8-10,5 часов  (75%)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</si>
  <si>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</si>
  <si>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</si>
  <si>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</si>
  <si>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11"/>
        <color theme="1"/>
        <rFont val="Calibri"/>
        <family val="2"/>
        <scheme val="minor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</si>
  <si>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</si>
  <si>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11"/>
        <color theme="1"/>
        <rFont val="Calibri"/>
        <family val="2"/>
        <scheme val="minor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</si>
  <si>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</si>
  <si>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11"/>
        <color theme="1"/>
        <rFont val="Calibri"/>
        <family val="2"/>
        <scheme val="minor"/>
      </rPr>
      <t xml:space="preserve"> Таблица химического состава и калорийности российских продуктов питания</t>
    </r>
  </si>
  <si>
    <t xml:space="preserve"> Тутельян В.А., Скурихин И.М.    Москва   2007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</si>
  <si>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</si>
  <si>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</si>
  <si>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</si>
  <si>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(мясо потушное); </t>
  </si>
  <si>
    <t>сельскозозяйственная птица охлажденная-бройлеры потрошенные</t>
  </si>
  <si>
    <t>рыба мороженая крупная или средняя потрошенная без головы</t>
  </si>
  <si>
    <t>яйца куриные 1 категории, рассчитаны условно при массе брутто 53,7г- массой нетто 48г</t>
  </si>
  <si>
    <t>картофель рассчитан по закладке продуктов с1.03(40% отходы) морковь, свекла рассчитаны с 1.01 (25% отходы)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</si>
  <si>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</si>
  <si>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</si>
  <si>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</si>
  <si>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</si>
  <si>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</si>
  <si>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Ккалорийность в разрезе</t>
  </si>
  <si>
    <t>ДОУ  от 1 до 3 лет</t>
  </si>
  <si>
    <t xml:space="preserve">             с 8 -10,5  часовым  пребыванием </t>
  </si>
  <si>
    <t>Объемы порций</t>
  </si>
  <si>
    <t>Белки</t>
  </si>
  <si>
    <t>Жиры</t>
  </si>
  <si>
    <t>Угл-ды</t>
  </si>
  <si>
    <t>Энергетическая ценность</t>
  </si>
  <si>
    <t>Витамин С</t>
  </si>
  <si>
    <t>Нормы</t>
  </si>
  <si>
    <t>1050-1450</t>
  </si>
  <si>
    <t>31,5-44,25</t>
  </si>
  <si>
    <t>35,25-42</t>
  </si>
  <si>
    <t>152,25-161,25</t>
  </si>
  <si>
    <t>1050-1170</t>
  </si>
  <si>
    <t>Всего</t>
  </si>
  <si>
    <t>В среднем</t>
  </si>
  <si>
    <t>Примечание: при составлении примерного 10- дневного меню  соблюдено выполнение средне-суточных наборов продуктов по возрастам и времени пребывания. Пищевая,энергетическая ценность соответствует показателям СанПиН 2.4.1.3049-13 таб. 3 "Нормы физиологических потребностей в энергии и пищевых веществах" и приложению№10 " Рекомендуемые суточные наборы продуктов для организации питания детей в дошкольных образовательных организациях" по химическому составу использованных наборов продуктов.</t>
  </si>
  <si>
    <t xml:space="preserve">                                     Расход продуктов  ДОУ  </t>
  </si>
  <si>
    <t xml:space="preserve">      до 3 лет</t>
  </si>
  <si>
    <t xml:space="preserve">       с 8 - 10,5 часовым пребыванием</t>
  </si>
  <si>
    <t>Наименов. прод.</t>
  </si>
  <si>
    <t>Кол-во</t>
  </si>
  <si>
    <t>Среднее</t>
  </si>
  <si>
    <t>Норма</t>
  </si>
  <si>
    <t>Отклон.</t>
  </si>
  <si>
    <t>Отклон.%</t>
  </si>
  <si>
    <t>1-3</t>
  </si>
  <si>
    <t>Крупа кукурузная</t>
  </si>
  <si>
    <t>Крупа ячневая</t>
  </si>
  <si>
    <t>Полба</t>
  </si>
  <si>
    <t>Крупа геркулесовая</t>
  </si>
  <si>
    <t>Огурцы соленые</t>
  </si>
  <si>
    <t>Помидоры свежие</t>
  </si>
  <si>
    <t>Огурцы свежие</t>
  </si>
  <si>
    <t>Ягоды</t>
  </si>
  <si>
    <t>Лимон</t>
  </si>
  <si>
    <t>Курага</t>
  </si>
  <si>
    <t>Сухофрукты</t>
  </si>
  <si>
    <t>Урюк</t>
  </si>
  <si>
    <t>Шиповник</t>
  </si>
  <si>
    <t>Фарш из говядины</t>
  </si>
  <si>
    <t>Конфеты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</si>
  <si>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</si>
  <si>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</si>
  <si>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</si>
  <si>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</si>
  <si>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</si>
  <si>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</si>
  <si>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</si>
  <si>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>Хлеб пшеничный</t>
  </si>
  <si>
    <t>мясо потушное</t>
  </si>
  <si>
    <t xml:space="preserve">Соль </t>
  </si>
  <si>
    <t/>
  </si>
  <si>
    <t>Пудинг творожный</t>
  </si>
  <si>
    <t xml:space="preserve">      от 3 до 7 лет</t>
  </si>
  <si>
    <t>День 1 - ый</t>
  </si>
  <si>
    <t xml:space="preserve">                         Пищевые   вещества</t>
  </si>
  <si>
    <t>витамин</t>
  </si>
  <si>
    <t>Сборник рецептур</t>
  </si>
  <si>
    <t xml:space="preserve">ценность </t>
  </si>
  <si>
    <t>130/4</t>
  </si>
  <si>
    <t>№262,справ.М2003</t>
  </si>
  <si>
    <t>масса п/ф</t>
  </si>
  <si>
    <t>Чай с сахаром и молоком</t>
  </si>
  <si>
    <t>180/10</t>
  </si>
  <si>
    <t>№ 394 Дели2010</t>
  </si>
  <si>
    <t>30/5</t>
  </si>
  <si>
    <t>№399,Дели2010</t>
  </si>
  <si>
    <t>200/10</t>
  </si>
  <si>
    <t>№138, сб шк2004</t>
  </si>
  <si>
    <t>70/4</t>
  </si>
  <si>
    <t>№534сб шк2004</t>
  </si>
  <si>
    <t>№ 648, сб шк2004</t>
  </si>
  <si>
    <t>120/5/3</t>
  </si>
  <si>
    <t>День 2- ой</t>
  </si>
  <si>
    <t>№рецептуры</t>
  </si>
  <si>
    <t>200/5</t>
  </si>
  <si>
    <t>№397 Дели2010</t>
  </si>
  <si>
    <t>Бутерброд с сыром, маслом</t>
  </si>
  <si>
    <t>30/7/5</t>
  </si>
  <si>
    <t>№3 Дели2010</t>
  </si>
  <si>
    <t>140,сбшк2004</t>
  </si>
  <si>
    <t>№ 372 Дели2010</t>
  </si>
  <si>
    <t>яблоки</t>
  </si>
  <si>
    <t>60/3</t>
  </si>
  <si>
    <t>105/20</t>
  </si>
  <si>
    <t>120/5</t>
  </si>
  <si>
    <t>№311, сбшк2004</t>
  </si>
  <si>
    <t>№395 Дели2010</t>
  </si>
  <si>
    <t>200/20</t>
  </si>
  <si>
    <t>№139,сб шк2004</t>
  </si>
  <si>
    <t>акт к.п.от 07.02.14</t>
  </si>
  <si>
    <t>№224, сбшк2004</t>
  </si>
  <si>
    <t>соус томатный:</t>
  </si>
  <si>
    <t>№376, Дели 2010</t>
  </si>
  <si>
    <t>№401 Дели2010</t>
  </si>
  <si>
    <t>№769,сбшк2004</t>
  </si>
  <si>
    <t>№ 392 Дели 2010</t>
  </si>
  <si>
    <t>200/7</t>
  </si>
  <si>
    <t>45/45</t>
  </si>
  <si>
    <t>Суп крестьянский с курицей, сметаной</t>
  </si>
  <si>
    <t>200/20/6</t>
  </si>
  <si>
    <t>№134 сбшк2004</t>
  </si>
  <si>
    <t>80/40</t>
  </si>
  <si>
    <t>№ 376 Дели2010</t>
  </si>
  <si>
    <t>150/25</t>
  </si>
  <si>
    <t>масло растительное</t>
  </si>
  <si>
    <t>(вафли)</t>
  </si>
  <si>
    <t>2 НЕДЕЛЯ</t>
  </si>
  <si>
    <t>№399 Дели2010</t>
  </si>
  <si>
    <t>№35,сб Пермь2001</t>
  </si>
  <si>
    <t>95/10</t>
  </si>
  <si>
    <t>№215 Дели2010</t>
  </si>
  <si>
    <t>Суп с крупой и картофелем с рыбными фрикадельками</t>
  </si>
  <si>
    <t>200/30</t>
  </si>
  <si>
    <t>180/47</t>
  </si>
  <si>
    <t>110/25</t>
  </si>
  <si>
    <t>№237 Дели2010</t>
  </si>
  <si>
    <t>№311, сб шк2004</t>
  </si>
  <si>
    <t>Борщ  со свежей капустой, картофелем ,курицей,со сметаной</t>
  </si>
  <si>
    <t>200/16/6</t>
  </si>
  <si>
    <t>№738, сбшк2004</t>
  </si>
  <si>
    <t>Каша пшеничная молочная с маслом</t>
  </si>
  <si>
    <t>№135, сбшк2004</t>
  </si>
  <si>
    <t>Компот из свежих плодов</t>
  </si>
  <si>
    <t>№631,сбшк2004</t>
  </si>
  <si>
    <t>130/30</t>
  </si>
  <si>
    <t>№ 332, Дели 2010</t>
  </si>
  <si>
    <t>День 10 - ой</t>
  </si>
  <si>
    <t>№161,сбшк2004</t>
  </si>
  <si>
    <t>№86 Дели 2010</t>
  </si>
  <si>
    <t>80</t>
  </si>
  <si>
    <t>ТТК акт к.п.2014</t>
  </si>
  <si>
    <t>Всего:</t>
  </si>
  <si>
    <r>
      <t>1.1</t>
    </r>
    <r>
      <rPr>
        <sz val="9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</si>
  <si>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9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</si>
  <si>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9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</si>
  <si>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t xml:space="preserve">                                      Калорийность в разрезе</t>
  </si>
  <si>
    <t>ДОУ  от 3 до 7 лет</t>
  </si>
  <si>
    <t xml:space="preserve"> с 8 -10,5  часовым  пребыванием </t>
  </si>
  <si>
    <t>норма</t>
  </si>
  <si>
    <t>1250-1800</t>
  </si>
  <si>
    <t>40,5-55</t>
  </si>
  <si>
    <t>45-52</t>
  </si>
  <si>
    <t>196-206</t>
  </si>
  <si>
    <t>1350-1472</t>
  </si>
  <si>
    <t xml:space="preserve">     от 3 до 7 лет</t>
  </si>
  <si>
    <t xml:space="preserve">       с 8 - 10 часовым пребыванием</t>
  </si>
  <si>
    <t>Норма нетто</t>
  </si>
  <si>
    <t>конфеты</t>
  </si>
  <si>
    <t>Итого</t>
  </si>
  <si>
    <t>лопатка, фарш</t>
  </si>
  <si>
    <t>1.1 Сборник рецептур блюд и кулинарных изделий для питания детей в дошкольных образовательных</t>
  </si>
  <si>
    <t>1.2 Сборник рецептур блюд и кулинарных изделий для предприятия общественного питания при общеобразовательных</t>
  </si>
  <si>
    <t>1.3 Таблица химического состава и калорийности российских продуктов питания</t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</si>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</sst>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name val="Arial Cyr"/>
      <charset val="204"/>
    </font>
    <font>
      <b/>
      <sz val="8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scheme val="minor"/>
    </font>
    <font>
      <sz val="10"/>
      <color theme="1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1"/>
      <name val="Arial Cyr"/>
      <charset val="204"/>
    </font>
    <font>
      <sz val="12"/>
      <color theme="1"/>
      <name val="Arial Cyr"/>
      <charset val="204"/>
    </font>
    <font>
      <b/>
      <sz val="11"/>
      <name val="Arial Cyr"/>
      <charset val="204"/>
    </font>
    <font>
      <b/>
      <sz val="10"/>
      <color theme="1"/>
      <name val="Arial Cyr"/>
      <charset val="204"/>
    </font>
    <font>
      <b/>
      <sz val="10"/>
      <color indexed="10"/>
      <name val="Arial Cyr"/>
      <charset val="204"/>
    </font>
    <font>
      <sz val="10"/>
      <color theme="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19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1" fontId="0" fillId="0" borderId="1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/>
    <xf numFmtId="165" fontId="2" fillId="0" borderId="0" xfId="0" applyNumberFormat="1" applyFont="1" applyAlignment="1"/>
    <xf numFmtId="0" fontId="0" fillId="0" borderId="0" xfId="0" applyNumberFormat="1" applyFont="1" applyAlignment="1">
      <alignment horizontal="right"/>
    </xf>
    <xf numFmtId="0" fontId="0" fillId="0" borderId="0" xfId="0" applyNumberFormat="1" applyFont="1" applyFill="1" applyAlignment="1"/>
    <xf numFmtId="1" fontId="0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/>
    <xf numFmtId="1" fontId="2" fillId="0" borderId="0" xfId="0" applyNumberFormat="1" applyFont="1" applyAlignment="1"/>
    <xf numFmtId="165" fontId="0" fillId="0" borderId="0" xfId="0" applyNumberFormat="1" applyFont="1" applyFill="1" applyBorder="1" applyAlignment="1"/>
    <xf numFmtId="1" fontId="2" fillId="0" borderId="2" xfId="0" applyNumberFormat="1" applyFont="1" applyBorder="1" applyAlignment="1"/>
    <xf numFmtId="0" fontId="0" fillId="0" borderId="0" xfId="0" applyFont="1" applyAlignment="1"/>
    <xf numFmtId="0" fontId="0" fillId="0" borderId="0" xfId="0" applyFont="1" applyBorder="1" applyAlignment="1"/>
    <xf numFmtId="0" fontId="2" fillId="0" borderId="0" xfId="0" applyNumberFormat="1" applyFont="1" applyAlignment="1">
      <alignment horizontal="center"/>
    </xf>
    <xf numFmtId="1" fontId="0" fillId="0" borderId="0" xfId="0" applyNumberFormat="1" applyFont="1" applyAlignment="1"/>
    <xf numFmtId="0" fontId="0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1" fontId="0" fillId="0" borderId="0" xfId="0" applyNumberFormat="1" applyFont="1" applyBorder="1" applyAlignment="1"/>
    <xf numFmtId="165" fontId="0" fillId="0" borderId="0" xfId="0" applyNumberFormat="1" applyFont="1" applyAlignment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NumberFormat="1" applyFont="1" applyAlignment="1">
      <alignment wrapText="1"/>
    </xf>
    <xf numFmtId="1" fontId="0" fillId="0" borderId="0" xfId="0" applyNumberFormat="1" applyFont="1" applyAlignment="1">
      <alignment wrapText="1"/>
    </xf>
    <xf numFmtId="0" fontId="0" fillId="0" borderId="0" xfId="0" applyNumberFormat="1" applyFont="1" applyFill="1" applyAlignment="1">
      <alignment wrapText="1"/>
    </xf>
    <xf numFmtId="0" fontId="0" fillId="0" borderId="4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5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" fontId="0" fillId="0" borderId="6" xfId="0" applyNumberFormat="1" applyFont="1" applyBorder="1" applyAlignment="1">
      <alignment wrapText="1"/>
    </xf>
    <xf numFmtId="0" fontId="0" fillId="0" borderId="7" xfId="0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9" xfId="0" applyNumberFormat="1" applyFont="1" applyBorder="1" applyAlignment="1">
      <alignment horizontal="center" wrapText="1"/>
    </xf>
    <xf numFmtId="0" fontId="0" fillId="0" borderId="3" xfId="0" applyNumberFormat="1" applyFont="1" applyBorder="1" applyAlignment="1">
      <alignment horizontal="center" wrapText="1"/>
    </xf>
    <xf numFmtId="1" fontId="0" fillId="0" borderId="5" xfId="0" applyNumberFormat="1" applyFont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0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11" xfId="0" applyNumberFormat="1" applyFont="1" applyBorder="1" applyAlignment="1">
      <alignment horizontal="center" wrapText="1"/>
    </xf>
    <xf numFmtId="0" fontId="0" fillId="0" borderId="12" xfId="0" applyNumberFormat="1" applyFont="1" applyBorder="1" applyAlignment="1">
      <alignment horizontal="center" wrapText="1"/>
    </xf>
    <xf numFmtId="1" fontId="0" fillId="0" borderId="11" xfId="0" applyNumberFormat="1" applyFont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5" xfId="0" applyNumberFormat="1" applyFont="1" applyBorder="1" applyAlignment="1">
      <alignment wrapText="1"/>
    </xf>
    <xf numFmtId="0" fontId="0" fillId="0" borderId="2" xfId="0" applyNumberFormat="1" applyFont="1" applyBorder="1" applyAlignment="1">
      <alignment wrapText="1"/>
    </xf>
    <xf numFmtId="0" fontId="0" fillId="0" borderId="6" xfId="0" applyNumberFormat="1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5" xfId="0" applyNumberFormat="1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2" fontId="3" fillId="0" borderId="8" xfId="0" applyNumberFormat="1" applyFont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8" xfId="0" applyFont="1" applyBorder="1"/>
    <xf numFmtId="0" fontId="0" fillId="0" borderId="0" xfId="0" applyFont="1" applyBorder="1"/>
    <xf numFmtId="0" fontId="0" fillId="0" borderId="5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Fill="1" applyBorder="1"/>
    <xf numFmtId="0" fontId="0" fillId="0" borderId="8" xfId="0" applyFont="1" applyFill="1" applyBorder="1" applyAlignment="1">
      <alignment wrapText="1"/>
    </xf>
    <xf numFmtId="49" fontId="0" fillId="0" borderId="5" xfId="0" applyNumberFormat="1" applyFont="1" applyBorder="1" applyAlignment="1">
      <alignment horizontal="center" wrapText="1"/>
    </xf>
    <xf numFmtId="0" fontId="0" fillId="0" borderId="8" xfId="0" applyNumberFormat="1" applyFont="1" applyBorder="1" applyAlignment="1">
      <alignment wrapText="1"/>
    </xf>
    <xf numFmtId="0" fontId="0" fillId="0" borderId="8" xfId="0" applyNumberFormat="1" applyFont="1" applyBorder="1" applyAlignment="1">
      <alignment horizontal="center" wrapText="1"/>
    </xf>
    <xf numFmtId="0" fontId="0" fillId="0" borderId="5" xfId="0" applyNumberFormat="1" applyFont="1" applyBorder="1" applyAlignment="1">
      <alignment horizontal="center" wrapText="1"/>
    </xf>
    <xf numFmtId="0" fontId="0" fillId="0" borderId="0" xfId="0" applyNumberFormat="1" applyFont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2" xfId="0" applyNumberFormat="1" applyFont="1" applyFill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 wrapText="1"/>
    </xf>
    <xf numFmtId="0" fontId="0" fillId="0" borderId="11" xfId="0" applyFont="1" applyBorder="1" applyAlignment="1">
      <alignment wrapText="1"/>
    </xf>
    <xf numFmtId="0" fontId="0" fillId="0" borderId="4" xfId="0" applyFont="1" applyFill="1" applyBorder="1" applyAlignment="1">
      <alignment wrapText="1"/>
    </xf>
    <xf numFmtId="1" fontId="0" fillId="0" borderId="5" xfId="0" applyNumberFormat="1" applyFont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12" xfId="0" applyNumberFormat="1" applyFont="1" applyBorder="1" applyAlignment="1">
      <alignment wrapText="1"/>
    </xf>
    <xf numFmtId="0" fontId="0" fillId="0" borderId="11" xfId="0" applyNumberFormat="1" applyFont="1" applyBorder="1" applyAlignment="1">
      <alignment wrapText="1"/>
    </xf>
    <xf numFmtId="2" fontId="2" fillId="0" borderId="11" xfId="0" applyNumberFormat="1" applyFont="1" applyBorder="1" applyAlignment="1">
      <alignment horizontal="center" wrapText="1"/>
    </xf>
    <xf numFmtId="0" fontId="0" fillId="0" borderId="6" xfId="0" applyNumberFormat="1" applyFont="1" applyBorder="1" applyAlignment="1">
      <alignment horizontal="center" wrapText="1"/>
    </xf>
    <xf numFmtId="0" fontId="0" fillId="0" borderId="7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right" wrapText="1"/>
    </xf>
    <xf numFmtId="0" fontId="0" fillId="0" borderId="1" xfId="0" applyNumberFormat="1" applyFont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5" xfId="0" applyNumberFormat="1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wrapText="1"/>
    </xf>
    <xf numFmtId="2" fontId="4" fillId="0" borderId="8" xfId="0" applyNumberFormat="1" applyFont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14" xfId="0" applyFont="1" applyBorder="1" applyAlignment="1">
      <alignment wrapText="1"/>
    </xf>
    <xf numFmtId="2" fontId="0" fillId="0" borderId="0" xfId="0" applyNumberFormat="1" applyFont="1" applyBorder="1" applyAlignment="1">
      <alignment horizontal="center" wrapText="1"/>
    </xf>
    <xf numFmtId="2" fontId="0" fillId="0" borderId="5" xfId="0" applyNumberFormat="1" applyFont="1" applyBorder="1" applyAlignment="1">
      <alignment horizontal="center" wrapText="1"/>
    </xf>
    <xf numFmtId="2" fontId="0" fillId="0" borderId="8" xfId="0" applyNumberFormat="1" applyFont="1" applyBorder="1" applyAlignment="1">
      <alignment horizontal="center" wrapText="1"/>
    </xf>
    <xf numFmtId="2" fontId="0" fillId="0" borderId="5" xfId="0" applyNumberFormat="1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0" fillId="0" borderId="2" xfId="0" applyNumberFormat="1" applyFont="1" applyBorder="1" applyAlignment="1">
      <alignment horizontal="center" wrapText="1"/>
    </xf>
    <xf numFmtId="0" fontId="0" fillId="0" borderId="0" xfId="0" applyNumberFormat="1" applyFont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2" fillId="0" borderId="11" xfId="0" applyNumberFormat="1" applyFont="1" applyBorder="1" applyAlignment="1">
      <alignment horizontal="center" wrapText="1"/>
    </xf>
    <xf numFmtId="0" fontId="2" fillId="0" borderId="13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0" fillId="0" borderId="0" xfId="0" applyNumberFormat="1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0" fillId="0" borderId="14" xfId="0" applyFont="1" applyFill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0" xfId="0" applyFont="1" applyBorder="1" applyAlignment="1">
      <alignment wrapText="1"/>
    </xf>
    <xf numFmtId="49" fontId="6" fillId="0" borderId="5" xfId="0" applyNumberFormat="1" applyFont="1" applyBorder="1" applyAlignment="1">
      <alignment horizontal="center" wrapText="1"/>
    </xf>
    <xf numFmtId="165" fontId="6" fillId="0" borderId="0" xfId="0" applyNumberFormat="1" applyFont="1" applyBorder="1" applyAlignment="1">
      <alignment horizontal="center" wrapText="1"/>
    </xf>
    <xf numFmtId="165" fontId="6" fillId="0" borderId="5" xfId="0" applyNumberFormat="1" applyFont="1" applyBorder="1" applyAlignment="1">
      <alignment horizontal="center" wrapText="1"/>
    </xf>
    <xf numFmtId="2" fontId="6" fillId="0" borderId="8" xfId="0" applyNumberFormat="1" applyFont="1" applyBorder="1" applyAlignment="1">
      <alignment horizontal="center" wrapText="1"/>
    </xf>
    <xf numFmtId="2" fontId="6" fillId="0" borderId="5" xfId="0" applyNumberFormat="1" applyFont="1" applyBorder="1" applyAlignment="1">
      <alignment horizontal="center" wrapText="1"/>
    </xf>
    <xf numFmtId="2" fontId="6" fillId="0" borderId="0" xfId="0" applyNumberFormat="1" applyFont="1" applyBorder="1" applyAlignment="1">
      <alignment horizontal="center" wrapText="1"/>
    </xf>
    <xf numFmtId="2" fontId="6" fillId="0" borderId="8" xfId="0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6" fillId="0" borderId="0" xfId="0" applyNumberFormat="1" applyFont="1" applyBorder="1" applyAlignment="1">
      <alignment horizontal="center" wrapText="1"/>
    </xf>
    <xf numFmtId="0" fontId="6" fillId="0" borderId="5" xfId="0" applyNumberFormat="1" applyFont="1" applyBorder="1" applyAlignment="1">
      <alignment horizontal="center" wrapText="1"/>
    </xf>
    <xf numFmtId="0" fontId="6" fillId="0" borderId="2" xfId="0" applyNumberFormat="1" applyFont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10" xfId="0" applyNumberFormat="1" applyFont="1" applyFill="1" applyBorder="1" applyAlignment="1">
      <alignment horizontal="right" wrapText="1"/>
    </xf>
    <xf numFmtId="49" fontId="0" fillId="2" borderId="3" xfId="0" applyNumberFormat="1" applyFont="1" applyFill="1" applyBorder="1" applyAlignment="1">
      <alignment horizontal="right" wrapText="1"/>
    </xf>
    <xf numFmtId="49" fontId="0" fillId="2" borderId="10" xfId="0" applyNumberFormat="1" applyFont="1" applyFill="1" applyBorder="1" applyAlignment="1">
      <alignment horizontal="center" wrapText="1"/>
    </xf>
    <xf numFmtId="165" fontId="2" fillId="2" borderId="10" xfId="0" applyNumberFormat="1" applyFont="1" applyFill="1" applyBorder="1" applyAlignment="1">
      <alignment horizontal="center" wrapText="1"/>
    </xf>
    <xf numFmtId="0" fontId="0" fillId="2" borderId="10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right" wrapText="1"/>
    </xf>
    <xf numFmtId="49" fontId="0" fillId="0" borderId="0" xfId="0" applyNumberFormat="1" applyFont="1" applyBorder="1" applyAlignment="1">
      <alignment horizontal="right" wrapText="1"/>
    </xf>
    <xf numFmtId="49" fontId="0" fillId="0" borderId="0" xfId="0" applyNumberFormat="1" applyFont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7" xfId="0" applyFont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left" wrapText="1"/>
    </xf>
    <xf numFmtId="0" fontId="0" fillId="0" borderId="2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0" fillId="0" borderId="13" xfId="0" applyNumberFormat="1" applyFont="1" applyBorder="1" applyAlignment="1">
      <alignment horizontal="center" wrapText="1"/>
    </xf>
    <xf numFmtId="0" fontId="0" fillId="0" borderId="4" xfId="0" applyNumberFormat="1" applyFont="1" applyBorder="1" applyAlignment="1">
      <alignment wrapText="1"/>
    </xf>
    <xf numFmtId="0" fontId="0" fillId="0" borderId="6" xfId="0" applyNumberFormat="1" applyFont="1" applyBorder="1" applyAlignment="1">
      <alignment wrapText="1"/>
    </xf>
    <xf numFmtId="1" fontId="0" fillId="0" borderId="4" xfId="0" applyNumberFormat="1" applyFont="1" applyBorder="1" applyAlignment="1">
      <alignment wrapText="1"/>
    </xf>
    <xf numFmtId="2" fontId="0" fillId="0" borderId="8" xfId="0" applyNumberFormat="1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2" fillId="0" borderId="13" xfId="0" applyFont="1" applyFill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165" fontId="0" fillId="0" borderId="5" xfId="0" applyNumberFormat="1" applyFont="1" applyBorder="1" applyAlignment="1">
      <alignment horizontal="center" wrapText="1"/>
    </xf>
    <xf numFmtId="1" fontId="0" fillId="0" borderId="8" xfId="0" applyNumberFormat="1" applyFont="1" applyBorder="1" applyAlignment="1">
      <alignment horizontal="center" wrapText="1"/>
    </xf>
    <xf numFmtId="49" fontId="0" fillId="0" borderId="6" xfId="0" applyNumberFormat="1" applyFont="1" applyBorder="1" applyAlignment="1">
      <alignment horizontal="center" wrapText="1"/>
    </xf>
    <xf numFmtId="0" fontId="0" fillId="0" borderId="6" xfId="0" applyNumberFormat="1" applyFont="1" applyBorder="1" applyAlignment="1">
      <alignment horizontal="right" wrapText="1"/>
    </xf>
    <xf numFmtId="0" fontId="0" fillId="0" borderId="4" xfId="0" applyNumberFormat="1" applyFont="1" applyBorder="1" applyAlignment="1">
      <alignment horizontal="center" wrapText="1"/>
    </xf>
    <xf numFmtId="1" fontId="0" fillId="0" borderId="4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right" wrapText="1"/>
    </xf>
    <xf numFmtId="0" fontId="4" fillId="0" borderId="5" xfId="0" applyNumberFormat="1" applyFont="1" applyBorder="1" applyAlignment="1">
      <alignment horizontal="right" wrapText="1"/>
    </xf>
    <xf numFmtId="2" fontId="4" fillId="0" borderId="0" xfId="0" applyNumberFormat="1" applyFont="1" applyFill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2" fontId="4" fillId="0" borderId="0" xfId="0" applyNumberFormat="1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2" xfId="0" applyNumberFormat="1" applyBorder="1" applyAlignment="1">
      <alignment horizontal="center" wrapText="1"/>
    </xf>
    <xf numFmtId="165" fontId="0" fillId="0" borderId="0" xfId="0" applyNumberFormat="1" applyFont="1" applyBorder="1" applyAlignment="1">
      <alignment horizontal="center" wrapText="1"/>
    </xf>
    <xf numFmtId="0" fontId="0" fillId="0" borderId="2" xfId="0" applyFont="1" applyFill="1" applyBorder="1" applyAlignment="1">
      <alignment wrapText="1"/>
    </xf>
    <xf numFmtId="49" fontId="0" fillId="0" borderId="2" xfId="0" applyNumberFormat="1" applyFont="1" applyBorder="1" applyAlignment="1">
      <alignment horizontal="center" wrapText="1"/>
    </xf>
    <xf numFmtId="2" fontId="0" fillId="0" borderId="5" xfId="0" applyNumberFormat="1" applyFont="1" applyFill="1" applyBorder="1" applyAlignment="1">
      <alignment wrapText="1"/>
    </xf>
    <xf numFmtId="0" fontId="2" fillId="0" borderId="0" xfId="0" applyFont="1" applyBorder="1"/>
    <xf numFmtId="0" fontId="0" fillId="0" borderId="2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2" fontId="0" fillId="0" borderId="0" xfId="0" applyNumberFormat="1" applyFont="1" applyBorder="1"/>
    <xf numFmtId="0" fontId="7" fillId="0" borderId="0" xfId="0" applyFont="1" applyBorder="1"/>
    <xf numFmtId="0" fontId="2" fillId="0" borderId="12" xfId="0" applyNumberFormat="1" applyFont="1" applyBorder="1" applyAlignment="1">
      <alignment horizontal="center" wrapText="1"/>
    </xf>
    <xf numFmtId="165" fontId="2" fillId="0" borderId="13" xfId="0" applyNumberFormat="1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5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right" wrapText="1"/>
    </xf>
    <xf numFmtId="0" fontId="8" fillId="0" borderId="5" xfId="0" applyNumberFormat="1" applyFont="1" applyBorder="1" applyAlignment="1">
      <alignment horizontal="right" wrapText="1"/>
    </xf>
    <xf numFmtId="2" fontId="8" fillId="0" borderId="0" xfId="0" applyNumberFormat="1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2" fontId="8" fillId="0" borderId="5" xfId="0" applyNumberFormat="1" applyFont="1" applyFill="1" applyBorder="1" applyAlignment="1">
      <alignment horizontal="center" wrapText="1"/>
    </xf>
    <xf numFmtId="0" fontId="8" fillId="0" borderId="0" xfId="0" applyFont="1" applyBorder="1" applyAlignment="1">
      <alignment wrapText="1"/>
    </xf>
    <xf numFmtId="49" fontId="8" fillId="0" borderId="5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wrapText="1"/>
    </xf>
    <xf numFmtId="2" fontId="8" fillId="0" borderId="0" xfId="0" applyNumberFormat="1" applyFont="1" applyFill="1" applyBorder="1" applyAlignment="1">
      <alignment wrapText="1"/>
    </xf>
    <xf numFmtId="0" fontId="7" fillId="0" borderId="5" xfId="0" applyFont="1" applyBorder="1" applyAlignment="1">
      <alignment wrapText="1"/>
    </xf>
    <xf numFmtId="2" fontId="8" fillId="0" borderId="8" xfId="0" applyNumberFormat="1" applyFont="1" applyBorder="1" applyAlignment="1">
      <alignment horizontal="center" wrapText="1"/>
    </xf>
    <xf numFmtId="165" fontId="0" fillId="0" borderId="8" xfId="0" applyNumberFormat="1" applyFont="1" applyBorder="1" applyAlignment="1">
      <alignment horizontal="center" wrapText="1"/>
    </xf>
    <xf numFmtId="165" fontId="0" fillId="0" borderId="5" xfId="0" applyNumberFormat="1" applyFont="1" applyFill="1" applyBorder="1" applyAlignment="1">
      <alignment horizontal="center" wrapText="1"/>
    </xf>
    <xf numFmtId="165" fontId="0" fillId="0" borderId="5" xfId="0" applyNumberFormat="1" applyFont="1" applyBorder="1" applyAlignment="1">
      <alignment wrapText="1"/>
    </xf>
    <xf numFmtId="165" fontId="0" fillId="0" borderId="0" xfId="0" applyNumberFormat="1" applyFont="1" applyBorder="1" applyAlignment="1">
      <alignment wrapText="1"/>
    </xf>
    <xf numFmtId="0" fontId="6" fillId="0" borderId="8" xfId="0" applyNumberFormat="1" applyFont="1" applyBorder="1" applyAlignment="1">
      <alignment horizontal="center" wrapText="1"/>
    </xf>
    <xf numFmtId="0" fontId="6" fillId="0" borderId="5" xfId="0" applyNumberFormat="1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 wrapText="1"/>
    </xf>
    <xf numFmtId="49" fontId="0" fillId="2" borderId="12" xfId="0" applyNumberFormat="1" applyFont="1" applyFill="1" applyBorder="1" applyAlignment="1">
      <alignment horizontal="right" wrapText="1"/>
    </xf>
    <xf numFmtId="49" fontId="0" fillId="2" borderId="11" xfId="0" applyNumberFormat="1" applyFont="1" applyFill="1" applyBorder="1" applyAlignment="1">
      <alignment horizontal="center" wrapText="1"/>
    </xf>
    <xf numFmtId="165" fontId="2" fillId="2" borderId="11" xfId="0" applyNumberFormat="1" applyFont="1" applyFill="1" applyBorder="1" applyAlignment="1">
      <alignment horizontal="center" wrapText="1"/>
    </xf>
    <xf numFmtId="0" fontId="0" fillId="2" borderId="11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" fontId="0" fillId="0" borderId="6" xfId="0" applyNumberFormat="1" applyFont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wrapText="1"/>
    </xf>
    <xf numFmtId="2" fontId="0" fillId="0" borderId="2" xfId="0" applyNumberFormat="1" applyFont="1" applyBorder="1" applyAlignment="1">
      <alignment horizontal="center" wrapText="1"/>
    </xf>
    <xf numFmtId="0" fontId="0" fillId="0" borderId="12" xfId="0" applyFont="1" applyFill="1" applyBorder="1" applyAlignment="1">
      <alignment wrapText="1"/>
    </xf>
    <xf numFmtId="1" fontId="0" fillId="0" borderId="2" xfId="0" applyNumberFormat="1" applyFont="1" applyBorder="1" applyAlignment="1">
      <alignment horizontal="center" wrapText="1"/>
    </xf>
    <xf numFmtId="0" fontId="0" fillId="0" borderId="7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0" fillId="0" borderId="0" xfId="0" applyNumberFormat="1" applyFont="1" applyAlignment="1">
      <alignment wrapText="1"/>
    </xf>
    <xf numFmtId="0" fontId="0" fillId="0" borderId="10" xfId="0" applyNumberFormat="1" applyFont="1" applyBorder="1" applyAlignment="1">
      <alignment horizontal="center" wrapText="1"/>
    </xf>
    <xf numFmtId="0" fontId="0" fillId="0" borderId="15" xfId="0" applyNumberFormat="1" applyFont="1" applyBorder="1" applyAlignment="1">
      <alignment horizontal="center" wrapText="1"/>
    </xf>
    <xf numFmtId="0" fontId="0" fillId="0" borderId="16" xfId="0" applyNumberFormat="1" applyFont="1" applyBorder="1" applyAlignment="1">
      <alignment horizontal="center" wrapText="1"/>
    </xf>
    <xf numFmtId="0" fontId="6" fillId="0" borderId="8" xfId="0" applyFont="1" applyBorder="1"/>
    <xf numFmtId="0" fontId="6" fillId="0" borderId="0" xfId="0" applyFont="1" applyBorder="1"/>
    <xf numFmtId="0" fontId="6" fillId="0" borderId="5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0" xfId="0" applyFont="1" applyFill="1" applyBorder="1"/>
    <xf numFmtId="49" fontId="0" fillId="2" borderId="15" xfId="0" applyNumberFormat="1" applyFont="1" applyFill="1" applyBorder="1" applyAlignment="1">
      <alignment horizontal="center" wrapText="1"/>
    </xf>
    <xf numFmtId="0" fontId="0" fillId="0" borderId="0" xfId="0" applyNumberFormat="1" applyFont="1" applyAlignment="1">
      <alignment horizontal="right" wrapText="1"/>
    </xf>
    <xf numFmtId="2" fontId="0" fillId="0" borderId="6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1" fontId="0" fillId="0" borderId="7" xfId="0" applyNumberFormat="1" applyFont="1" applyBorder="1" applyAlignment="1">
      <alignment wrapText="1"/>
    </xf>
    <xf numFmtId="2" fontId="0" fillId="0" borderId="6" xfId="0" applyNumberFormat="1" applyFont="1" applyFill="1" applyBorder="1" applyAlignment="1">
      <alignment wrapText="1"/>
    </xf>
    <xf numFmtId="49" fontId="2" fillId="0" borderId="11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 wrapText="1"/>
    </xf>
    <xf numFmtId="2" fontId="0" fillId="0" borderId="0" xfId="0" applyNumberFormat="1" applyFont="1" applyFill="1" applyBorder="1" applyAlignment="1">
      <alignment wrapText="1"/>
    </xf>
    <xf numFmtId="2" fontId="0" fillId="0" borderId="6" xfId="0" applyNumberFormat="1" applyFont="1" applyBorder="1" applyAlignment="1">
      <alignment horizontal="center" wrapText="1"/>
    </xf>
    <xf numFmtId="2" fontId="0" fillId="0" borderId="1" xfId="0" applyNumberFormat="1" applyFont="1" applyBorder="1" applyAlignment="1">
      <alignment horizontal="center" wrapText="1"/>
    </xf>
    <xf numFmtId="1" fontId="0" fillId="0" borderId="7" xfId="0" applyNumberFormat="1" applyFont="1" applyBorder="1" applyAlignment="1">
      <alignment horizontal="center" wrapText="1"/>
    </xf>
    <xf numFmtId="2" fontId="0" fillId="0" borderId="8" xfId="0" applyNumberFormat="1" applyFont="1" applyBorder="1"/>
    <xf numFmtId="2" fontId="0" fillId="0" borderId="5" xfId="0" applyNumberFormat="1" applyFont="1" applyBorder="1"/>
    <xf numFmtId="49" fontId="0" fillId="2" borderId="11" xfId="0" applyNumberFormat="1" applyFont="1" applyFill="1" applyBorder="1" applyAlignment="1">
      <alignment horizontal="right" wrapText="1"/>
    </xf>
    <xf numFmtId="0" fontId="0" fillId="2" borderId="12" xfId="0" applyNumberFormat="1" applyFont="1" applyFill="1" applyBorder="1" applyAlignment="1">
      <alignment horizontal="right" wrapText="1"/>
    </xf>
    <xf numFmtId="0" fontId="0" fillId="2" borderId="11" xfId="0" applyNumberFormat="1" applyFont="1" applyFill="1" applyBorder="1" applyAlignment="1">
      <alignment horizontal="center" wrapText="1"/>
    </xf>
    <xf numFmtId="2" fontId="2" fillId="2" borderId="11" xfId="0" applyNumberFormat="1" applyFont="1" applyFill="1" applyBorder="1" applyAlignment="1">
      <alignment horizontal="center" wrapText="1"/>
    </xf>
    <xf numFmtId="0" fontId="0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Alignment="1">
      <alignment wrapText="1"/>
    </xf>
    <xf numFmtId="0" fontId="0" fillId="0" borderId="7" xfId="0" applyNumberFormat="1" applyFont="1" applyFill="1" applyBorder="1" applyAlignment="1">
      <alignment wrapText="1"/>
    </xf>
    <xf numFmtId="2" fontId="0" fillId="0" borderId="2" xfId="0" applyNumberFormat="1" applyFont="1" applyFill="1" applyBorder="1" applyAlignment="1">
      <alignment horizontal="center" wrapText="1"/>
    </xf>
    <xf numFmtId="2" fontId="0" fillId="0" borderId="7" xfId="0" applyNumberFormat="1" applyFont="1" applyFill="1" applyBorder="1" applyAlignment="1">
      <alignment wrapText="1"/>
    </xf>
    <xf numFmtId="2" fontId="0" fillId="0" borderId="4" xfId="0" applyNumberFormat="1" applyFont="1" applyBorder="1" applyAlignment="1">
      <alignment horizontal="center" wrapText="1"/>
    </xf>
    <xf numFmtId="2" fontId="0" fillId="2" borderId="1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0" fillId="0" borderId="1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2" fontId="0" fillId="0" borderId="8" xfId="0" applyNumberFormat="1" applyFont="1" applyBorder="1" applyAlignment="1">
      <alignment wrapText="1"/>
    </xf>
    <xf numFmtId="2" fontId="0" fillId="0" borderId="5" xfId="0" applyNumberFormat="1" applyFont="1" applyBorder="1" applyAlignment="1">
      <alignment wrapText="1"/>
    </xf>
    <xf numFmtId="2" fontId="0" fillId="0" borderId="2" xfId="0" applyNumberFormat="1" applyFont="1" applyBorder="1" applyAlignment="1">
      <alignment wrapText="1"/>
    </xf>
    <xf numFmtId="1" fontId="0" fillId="0" borderId="8" xfId="0" applyNumberFormat="1" applyFont="1" applyBorder="1" applyAlignment="1">
      <alignment wrapText="1"/>
    </xf>
    <xf numFmtId="2" fontId="0" fillId="0" borderId="6" xfId="0" applyNumberFormat="1" applyFont="1" applyFill="1" applyBorder="1" applyAlignment="1">
      <alignment horizontal="center" wrapText="1"/>
    </xf>
    <xf numFmtId="2" fontId="0" fillId="0" borderId="8" xfId="0" applyNumberFormat="1" applyFont="1" applyFill="1" applyBorder="1" applyAlignment="1">
      <alignment wrapText="1"/>
    </xf>
    <xf numFmtId="0" fontId="0" fillId="0" borderId="5" xfId="0" applyFont="1" applyBorder="1"/>
    <xf numFmtId="2" fontId="0" fillId="0" borderId="5" xfId="0" applyNumberFormat="1" applyFont="1" applyBorder="1" applyAlignment="1">
      <alignment horizontal="left" wrapText="1"/>
    </xf>
    <xf numFmtId="2" fontId="0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49" fontId="0" fillId="0" borderId="12" xfId="0" applyNumberFormat="1" applyFont="1" applyBorder="1" applyAlignment="1">
      <alignment horizontal="center" wrapText="1"/>
    </xf>
    <xf numFmtId="49" fontId="0" fillId="0" borderId="11" xfId="0" applyNumberFormat="1" applyFont="1" applyBorder="1" applyAlignment="1">
      <alignment horizontal="center" wrapText="1"/>
    </xf>
    <xf numFmtId="2" fontId="0" fillId="0" borderId="4" xfId="0" applyNumberFormat="1" applyFont="1" applyBorder="1" applyAlignment="1">
      <alignment wrapText="1"/>
    </xf>
    <xf numFmtId="49" fontId="0" fillId="0" borderId="7" xfId="0" applyNumberFormat="1" applyFont="1" applyBorder="1" applyAlignment="1">
      <alignment horizontal="center" wrapText="1"/>
    </xf>
    <xf numFmtId="49" fontId="0" fillId="0" borderId="6" xfId="0" applyNumberFormat="1" applyFont="1" applyBorder="1" applyAlignment="1">
      <alignment horizontal="right" wrapText="1"/>
    </xf>
    <xf numFmtId="2" fontId="0" fillId="0" borderId="2" xfId="0" applyNumberFormat="1" applyFont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2" fontId="0" fillId="0" borderId="5" xfId="0" applyNumberFormat="1" applyFont="1" applyFill="1" applyBorder="1"/>
    <xf numFmtId="0" fontId="0" fillId="2" borderId="12" xfId="0" applyNumberFormat="1" applyFont="1" applyFill="1" applyBorder="1" applyAlignment="1">
      <alignment horizontal="center" wrapText="1"/>
    </xf>
    <xf numFmtId="165" fontId="2" fillId="2" borderId="13" xfId="0" applyNumberFormat="1" applyFont="1" applyFill="1" applyBorder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0" fillId="0" borderId="13" xfId="0" applyFont="1" applyBorder="1" applyAlignment="1">
      <alignment wrapText="1"/>
    </xf>
    <xf numFmtId="0" fontId="0" fillId="0" borderId="13" xfId="0" applyNumberFormat="1" applyFont="1" applyBorder="1" applyAlignment="1">
      <alignment wrapText="1"/>
    </xf>
    <xf numFmtId="1" fontId="0" fillId="0" borderId="13" xfId="0" applyNumberFormat="1" applyFont="1" applyBorder="1" applyAlignment="1">
      <alignment wrapText="1"/>
    </xf>
    <xf numFmtId="0" fontId="0" fillId="0" borderId="11" xfId="0" applyNumberFormat="1" applyFont="1" applyFill="1" applyBorder="1" applyAlignment="1">
      <alignment wrapText="1"/>
    </xf>
    <xf numFmtId="0" fontId="0" fillId="2" borderId="3" xfId="0" applyNumberFormat="1" applyFont="1" applyFill="1" applyBorder="1" applyAlignment="1">
      <alignment horizontal="right" wrapText="1"/>
    </xf>
    <xf numFmtId="0" fontId="0" fillId="2" borderId="10" xfId="0" applyNumberFormat="1" applyFont="1" applyFill="1" applyBorder="1" applyAlignment="1">
      <alignment horizontal="center" wrapText="1"/>
    </xf>
    <xf numFmtId="165" fontId="2" fillId="2" borderId="9" xfId="0" applyNumberFormat="1" applyFont="1" applyFill="1" applyBorder="1" applyAlignment="1">
      <alignment horizontal="center" wrapText="1"/>
    </xf>
    <xf numFmtId="2" fontId="0" fillId="0" borderId="0" xfId="0" applyNumberFormat="1" applyFont="1" applyBorder="1" applyAlignment="1">
      <alignment wrapText="1"/>
    </xf>
    <xf numFmtId="2" fontId="0" fillId="0" borderId="17" xfId="0" applyNumberFormat="1" applyFont="1" applyFill="1" applyBorder="1" applyAlignment="1">
      <alignment horizontal="center" wrapText="1"/>
    </xf>
    <xf numFmtId="0" fontId="9" fillId="0" borderId="5" xfId="0" applyNumberFormat="1" applyFont="1" applyBorder="1" applyAlignment="1">
      <alignment wrapText="1"/>
    </xf>
    <xf numFmtId="2" fontId="0" fillId="0" borderId="10" xfId="0" applyNumberFormat="1" applyFont="1" applyBorder="1" applyAlignment="1">
      <alignment horizontal="center" wrapText="1"/>
    </xf>
    <xf numFmtId="2" fontId="0" fillId="2" borderId="10" xfId="0" applyNumberFormat="1" applyFont="1" applyFill="1" applyBorder="1" applyAlignment="1">
      <alignment horizontal="right" wrapText="1"/>
    </xf>
    <xf numFmtId="0" fontId="0" fillId="2" borderId="15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2" fontId="2" fillId="2" borderId="5" xfId="0" applyNumberFormat="1" applyFont="1" applyFill="1" applyBorder="1" applyAlignment="1">
      <alignment horizontal="center" wrapText="1"/>
    </xf>
    <xf numFmtId="0" fontId="0" fillId="2" borderId="0" xfId="0" applyNumberFormat="1" applyFont="1" applyFill="1" applyBorder="1" applyAlignment="1">
      <alignment horizontal="right" wrapText="1"/>
    </xf>
    <xf numFmtId="0" fontId="0" fillId="2" borderId="0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wrapText="1"/>
    </xf>
    <xf numFmtId="2" fontId="0" fillId="0" borderId="0" xfId="0" applyNumberFormat="1" applyFont="1" applyAlignment="1">
      <alignment horizontal="center" wrapText="1"/>
    </xf>
    <xf numFmtId="2" fontId="0" fillId="0" borderId="0" xfId="0" applyNumberFormat="1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NumberFormat="1" applyFont="1" applyAlignment="1">
      <alignment horizontal="center" wrapText="1"/>
    </xf>
    <xf numFmtId="1" fontId="0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" fontId="2" fillId="0" borderId="5" xfId="0" applyNumberFormat="1" applyFont="1" applyBorder="1" applyAlignment="1">
      <alignment horizontal="left" wrapText="1"/>
    </xf>
    <xf numFmtId="1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165" fontId="0" fillId="0" borderId="0" xfId="0" applyNumberFormat="1" applyFont="1" applyAlignment="1">
      <alignment horizontal="center" wrapText="1"/>
    </xf>
    <xf numFmtId="1" fontId="2" fillId="0" borderId="5" xfId="0" applyNumberFormat="1" applyFont="1" applyBorder="1" applyAlignment="1">
      <alignment wrapText="1"/>
    </xf>
    <xf numFmtId="165" fontId="0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0" fillId="0" borderId="0" xfId="0" applyFont="1" applyBorder="1" applyAlignment="1">
      <alignment horizontal="right" wrapText="1"/>
    </xf>
    <xf numFmtId="165" fontId="2" fillId="0" borderId="0" xfId="0" applyNumberFormat="1" applyFont="1" applyAlignment="1">
      <alignment horizontal="left" wrapText="1"/>
    </xf>
    <xf numFmtId="165" fontId="0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165" fontId="2" fillId="0" borderId="0" xfId="0" applyNumberFormat="1" applyFont="1" applyBorder="1" applyAlignment="1">
      <alignment wrapText="1"/>
    </xf>
    <xf numFmtId="165" fontId="2" fillId="0" borderId="0" xfId="0" applyNumberFormat="1" applyFont="1" applyAlignment="1">
      <alignment horizontal="right" wrapText="1"/>
    </xf>
    <xf numFmtId="165" fontId="0" fillId="0" borderId="0" xfId="0" applyNumberFormat="1" applyFont="1" applyFill="1" applyAlignment="1">
      <alignment wrapText="1"/>
    </xf>
    <xf numFmtId="0" fontId="0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165" fontId="2" fillId="0" borderId="0" xfId="0" applyNumberFormat="1" applyFont="1" applyFill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/>
    <xf numFmtId="0" fontId="11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1" fillId="0" borderId="6" xfId="0" applyFont="1" applyBorder="1"/>
    <xf numFmtId="0" fontId="11" fillId="0" borderId="18" xfId="0" applyFont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2" fontId="11" fillId="0" borderId="18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" fontId="11" fillId="0" borderId="22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66" fontId="11" fillId="0" borderId="22" xfId="0" applyNumberFormat="1" applyFont="1" applyBorder="1" applyAlignment="1">
      <alignment horizontal="center"/>
    </xf>
    <xf numFmtId="166" fontId="11" fillId="0" borderId="21" xfId="0" applyNumberFormat="1" applyFont="1" applyBorder="1" applyAlignment="1">
      <alignment horizontal="center"/>
    </xf>
    <xf numFmtId="1" fontId="11" fillId="0" borderId="20" xfId="0" applyNumberFormat="1" applyFont="1" applyBorder="1" applyAlignment="1">
      <alignment horizontal="center"/>
    </xf>
    <xf numFmtId="165" fontId="11" fillId="0" borderId="18" xfId="0" applyNumberFormat="1" applyFont="1" applyBorder="1" applyAlignment="1">
      <alignment horizontal="center"/>
    </xf>
    <xf numFmtId="166" fontId="11" fillId="0" borderId="20" xfId="0" applyNumberFormat="1" applyFont="1" applyBorder="1" applyAlignment="1">
      <alignment horizontal="center"/>
    </xf>
    <xf numFmtId="166" fontId="11" fillId="0" borderId="18" xfId="0" applyNumberFormat="1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166" fontId="10" fillId="0" borderId="0" xfId="0" applyNumberFormat="1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0" fontId="10" fillId="0" borderId="24" xfId="0" applyFont="1" applyBorder="1"/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9" fontId="10" fillId="0" borderId="25" xfId="0" applyNumberFormat="1" applyFont="1" applyBorder="1" applyAlignment="1">
      <alignment horizontal="center"/>
    </xf>
    <xf numFmtId="9" fontId="10" fillId="0" borderId="24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0" fillId="0" borderId="0" xfId="0" applyFont="1" applyBorder="1"/>
    <xf numFmtId="0" fontId="13" fillId="3" borderId="0" xfId="0" applyFont="1" applyFill="1" applyBorder="1"/>
    <xf numFmtId="2" fontId="10" fillId="0" borderId="0" xfId="0" applyNumberFormat="1" applyFont="1" applyBorder="1"/>
    <xf numFmtId="0" fontId="14" fillId="0" borderId="0" xfId="0" applyFont="1"/>
    <xf numFmtId="0" fontId="2" fillId="0" borderId="0" xfId="0" applyFont="1"/>
    <xf numFmtId="0" fontId="0" fillId="4" borderId="0" xfId="0" applyFill="1" applyAlignment="1">
      <alignment horizontal="center"/>
    </xf>
    <xf numFmtId="9" fontId="9" fillId="3" borderId="0" xfId="0" applyNumberFormat="1" applyFont="1" applyFill="1"/>
    <xf numFmtId="9" fontId="0" fillId="0" borderId="0" xfId="0" applyNumberFormat="1"/>
    <xf numFmtId="2" fontId="0" fillId="0" borderId="0" xfId="0" applyNumberFormat="1"/>
    <xf numFmtId="0" fontId="2" fillId="5" borderId="11" xfId="0" applyFont="1" applyFill="1" applyBorder="1"/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2" fontId="2" fillId="5" borderId="11" xfId="0" applyNumberFormat="1" applyFont="1" applyFill="1" applyBorder="1" applyAlignment="1">
      <alignment horizontal="center"/>
    </xf>
    <xf numFmtId="0" fontId="2" fillId="6" borderId="11" xfId="0" applyFont="1" applyFill="1" applyBorder="1"/>
    <xf numFmtId="0" fontId="2" fillId="0" borderId="11" xfId="0" applyFont="1" applyBorder="1"/>
    <xf numFmtId="0" fontId="0" fillId="5" borderId="0" xfId="0" applyFill="1"/>
    <xf numFmtId="0" fontId="2" fillId="7" borderId="6" xfId="0" applyFont="1" applyFill="1" applyBorder="1"/>
    <xf numFmtId="0" fontId="2" fillId="7" borderId="6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11" xfId="0" applyBorder="1" applyAlignment="1">
      <alignment horizontal="center"/>
    </xf>
    <xf numFmtId="49" fontId="9" fillId="3" borderId="1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2" fillId="8" borderId="26" xfId="0" applyFont="1" applyFill="1" applyBorder="1"/>
    <xf numFmtId="2" fontId="7" fillId="8" borderId="26" xfId="0" applyNumberFormat="1" applyFont="1" applyFill="1" applyBorder="1" applyAlignment="1">
      <alignment horizontal="center"/>
    </xf>
    <xf numFmtId="2" fontId="2" fillId="4" borderId="6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1" fontId="15" fillId="3" borderId="11" xfId="0" applyNumberFormat="1" applyFont="1" applyFill="1" applyBorder="1" applyAlignment="1">
      <alignment horizontal="center"/>
    </xf>
    <xf numFmtId="165" fontId="2" fillId="5" borderId="6" xfId="0" applyNumberFormat="1" applyFont="1" applyFill="1" applyBorder="1" applyAlignment="1">
      <alignment horizontal="center"/>
    </xf>
    <xf numFmtId="2" fontId="2" fillId="5" borderId="6" xfId="0" applyNumberFormat="1" applyFont="1" applyFill="1" applyBorder="1" applyAlignment="1">
      <alignment horizontal="center"/>
    </xf>
    <xf numFmtId="2" fontId="2" fillId="0" borderId="11" xfId="0" applyNumberFormat="1" applyFont="1" applyBorder="1"/>
    <xf numFmtId="165" fontId="15" fillId="3" borderId="11" xfId="0" applyNumberFormat="1" applyFont="1" applyFill="1" applyBorder="1" applyAlignment="1">
      <alignment horizontal="center"/>
    </xf>
    <xf numFmtId="0" fontId="2" fillId="0" borderId="26" xfId="0" applyFont="1" applyFill="1" applyBorder="1"/>
    <xf numFmtId="2" fontId="2" fillId="0" borderId="11" xfId="0" applyNumberFormat="1" applyFont="1" applyFill="1" applyBorder="1" applyAlignment="1">
      <alignment horizontal="center"/>
    </xf>
    <xf numFmtId="0" fontId="2" fillId="0" borderId="26" xfId="0" applyFont="1" applyBorder="1"/>
    <xf numFmtId="0" fontId="2" fillId="5" borderId="26" xfId="0" applyFont="1" applyFill="1" applyBorder="1"/>
    <xf numFmtId="0" fontId="2" fillId="7" borderId="26" xfId="0" applyFont="1" applyFill="1" applyBorder="1"/>
    <xf numFmtId="0" fontId="2" fillId="9" borderId="26" xfId="0" applyFont="1" applyFill="1" applyBorder="1"/>
    <xf numFmtId="0" fontId="0" fillId="10" borderId="0" xfId="0" applyFill="1"/>
    <xf numFmtId="2" fontId="16" fillId="0" borderId="11" xfId="0" applyNumberFormat="1" applyFont="1" applyFill="1" applyBorder="1" applyAlignment="1">
      <alignment horizontal="center"/>
    </xf>
    <xf numFmtId="1" fontId="15" fillId="3" borderId="10" xfId="0" applyNumberFormat="1" applyFont="1" applyFill="1" applyBorder="1" applyAlignment="1">
      <alignment horizontal="center"/>
    </xf>
    <xf numFmtId="0" fontId="2" fillId="11" borderId="26" xfId="0" applyFont="1" applyFill="1" applyBorder="1"/>
    <xf numFmtId="0" fontId="2" fillId="11" borderId="27" xfId="0" applyFont="1" applyFill="1" applyBorder="1"/>
    <xf numFmtId="2" fontId="7" fillId="8" borderId="27" xfId="0" applyNumberFormat="1" applyFont="1" applyFill="1" applyBorder="1" applyAlignment="1">
      <alignment horizontal="center"/>
    </xf>
    <xf numFmtId="2" fontId="2" fillId="5" borderId="28" xfId="0" applyNumberFormat="1" applyFont="1" applyFill="1" applyBorder="1" applyAlignment="1">
      <alignment horizontal="center"/>
    </xf>
    <xf numFmtId="165" fontId="15" fillId="12" borderId="28" xfId="0" applyNumberFormat="1" applyFont="1" applyFill="1" applyBorder="1" applyAlignment="1">
      <alignment horizontal="center"/>
    </xf>
    <xf numFmtId="2" fontId="0" fillId="13" borderId="26" xfId="0" applyNumberFormat="1" applyFill="1" applyBorder="1"/>
    <xf numFmtId="0" fontId="0" fillId="13" borderId="26" xfId="0" applyFill="1" applyBorder="1"/>
    <xf numFmtId="0" fontId="9" fillId="12" borderId="26" xfId="0" applyFont="1" applyFill="1" applyBorder="1"/>
    <xf numFmtId="165" fontId="2" fillId="13" borderId="26" xfId="0" applyNumberFormat="1" applyFont="1" applyFill="1" applyBorder="1" applyAlignment="1">
      <alignment horizontal="center"/>
    </xf>
    <xf numFmtId="0" fontId="2" fillId="11" borderId="0" xfId="0" applyFont="1" applyFill="1" applyBorder="1"/>
    <xf numFmtId="2" fontId="0" fillId="13" borderId="0" xfId="0" applyNumberFormat="1" applyFill="1" applyBorder="1"/>
    <xf numFmtId="2" fontId="2" fillId="4" borderId="0" xfId="0" applyNumberFormat="1" applyFont="1" applyFill="1" applyBorder="1" applyAlignment="1">
      <alignment horizontal="center"/>
    </xf>
    <xf numFmtId="0" fontId="0" fillId="13" borderId="0" xfId="0" applyFill="1" applyBorder="1"/>
    <xf numFmtId="0" fontId="9" fillId="12" borderId="0" xfId="0" applyFont="1" applyFill="1" applyBorder="1"/>
    <xf numFmtId="165" fontId="2" fillId="13" borderId="0" xfId="0" applyNumberFormat="1" applyFont="1" applyFill="1" applyBorder="1" applyAlignment="1">
      <alignment horizontal="center"/>
    </xf>
    <xf numFmtId="2" fontId="2" fillId="0" borderId="0" xfId="0" applyNumberFormat="1" applyFont="1" applyBorder="1"/>
    <xf numFmtId="0" fontId="9" fillId="3" borderId="11" xfId="0" applyFon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165" fontId="2" fillId="8" borderId="11" xfId="0" applyNumberFormat="1" applyFont="1" applyFill="1" applyBorder="1" applyAlignment="1">
      <alignment horizontal="center"/>
    </xf>
    <xf numFmtId="164" fontId="2" fillId="0" borderId="11" xfId="1" applyFont="1" applyBorder="1"/>
    <xf numFmtId="2" fontId="7" fillId="11" borderId="26" xfId="0" applyNumberFormat="1" applyFont="1" applyFill="1" applyBorder="1" applyAlignment="1">
      <alignment horizontal="center"/>
    </xf>
    <xf numFmtId="2" fontId="7" fillId="11" borderId="27" xfId="0" applyNumberFormat="1" applyFont="1" applyFill="1" applyBorder="1" applyAlignment="1">
      <alignment horizontal="center"/>
    </xf>
    <xf numFmtId="2" fontId="0" fillId="11" borderId="26" xfId="0" applyNumberFormat="1" applyFill="1" applyBorder="1"/>
    <xf numFmtId="0" fontId="0" fillId="4" borderId="0" xfId="0" applyFill="1"/>
    <xf numFmtId="0" fontId="9" fillId="3" borderId="0" xfId="0" applyFont="1" applyFill="1"/>
    <xf numFmtId="0" fontId="0" fillId="0" borderId="0" xfId="0" applyBorder="1"/>
    <xf numFmtId="0" fontId="17" fillId="9" borderId="0" xfId="0" applyFont="1" applyFill="1"/>
    <xf numFmtId="0" fontId="18" fillId="0" borderId="0" xfId="0" applyFont="1" applyAlignment="1"/>
    <xf numFmtId="0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2" fontId="18" fillId="0" borderId="0" xfId="0" applyNumberFormat="1" applyFont="1" applyAlignment="1">
      <alignment horizontal="right"/>
    </xf>
    <xf numFmtId="0" fontId="18" fillId="0" borderId="0" xfId="0" applyNumberFormat="1" applyFont="1" applyAlignment="1"/>
    <xf numFmtId="165" fontId="18" fillId="0" borderId="0" xfId="0" applyNumberFormat="1" applyFont="1" applyAlignment="1"/>
    <xf numFmtId="0" fontId="19" fillId="0" borderId="0" xfId="0" applyNumberFormat="1" applyFont="1" applyFill="1" applyAlignment="1"/>
    <xf numFmtId="0" fontId="19" fillId="0" borderId="0" xfId="0" applyFont="1" applyAlignment="1">
      <alignment wrapText="1"/>
    </xf>
    <xf numFmtId="0" fontId="19" fillId="0" borderId="0" xfId="0" applyNumberFormat="1" applyFont="1" applyFill="1" applyAlignment="1">
      <alignment horizontal="right"/>
    </xf>
    <xf numFmtId="0" fontId="19" fillId="0" borderId="0" xfId="0" applyFont="1" applyAlignment="1"/>
    <xf numFmtId="2" fontId="18" fillId="0" borderId="0" xfId="0" applyNumberFormat="1" applyFont="1" applyAlignment="1"/>
    <xf numFmtId="1" fontId="19" fillId="0" borderId="0" xfId="0" applyNumberFormat="1" applyFont="1" applyAlignment="1"/>
    <xf numFmtId="165" fontId="19" fillId="0" borderId="0" xfId="0" applyNumberFormat="1" applyFont="1" applyFill="1" applyAlignment="1"/>
    <xf numFmtId="1" fontId="18" fillId="0" borderId="0" xfId="0" applyNumberFormat="1" applyFont="1" applyAlignment="1"/>
    <xf numFmtId="0" fontId="18" fillId="0" borderId="0" xfId="0" applyNumberFormat="1" applyFont="1" applyAlignment="1">
      <alignment horizontal="center"/>
    </xf>
    <xf numFmtId="0" fontId="19" fillId="0" borderId="0" xfId="0" applyFont="1" applyFill="1" applyAlignment="1"/>
    <xf numFmtId="0" fontId="19" fillId="0" borderId="0" xfId="0" applyNumberFormat="1" applyFont="1" applyAlignment="1"/>
    <xf numFmtId="2" fontId="19" fillId="0" borderId="0" xfId="0" applyNumberFormat="1" applyFont="1" applyAlignment="1"/>
    <xf numFmtId="165" fontId="19" fillId="0" borderId="0" xfId="0" applyNumberFormat="1" applyFont="1" applyAlignment="1"/>
    <xf numFmtId="0" fontId="18" fillId="0" borderId="14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wrapText="1"/>
    </xf>
    <xf numFmtId="0" fontId="19" fillId="0" borderId="0" xfId="0" applyNumberFormat="1" applyFont="1" applyAlignment="1">
      <alignment wrapText="1"/>
    </xf>
    <xf numFmtId="1" fontId="19" fillId="0" borderId="0" xfId="0" applyNumberFormat="1" applyFont="1" applyAlignment="1">
      <alignment wrapText="1"/>
    </xf>
    <xf numFmtId="0" fontId="19" fillId="0" borderId="0" xfId="0" applyNumberFormat="1" applyFont="1" applyFill="1" applyAlignment="1">
      <alignment wrapText="1"/>
    </xf>
    <xf numFmtId="0" fontId="19" fillId="0" borderId="29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9" fillId="0" borderId="4" xfId="0" applyNumberFormat="1" applyFont="1" applyBorder="1" applyAlignment="1">
      <alignment horizontal="center" wrapText="1"/>
    </xf>
    <xf numFmtId="2" fontId="19" fillId="0" borderId="4" xfId="0" applyNumberFormat="1" applyFont="1" applyBorder="1" applyAlignment="1">
      <alignment horizontal="center" wrapText="1"/>
    </xf>
    <xf numFmtId="2" fontId="19" fillId="0" borderId="6" xfId="0" applyNumberFormat="1" applyFont="1" applyBorder="1" applyAlignment="1">
      <alignment horizontal="center" wrapText="1"/>
    </xf>
    <xf numFmtId="1" fontId="19" fillId="0" borderId="4" xfId="0" applyNumberFormat="1" applyFont="1" applyBorder="1" applyAlignment="1">
      <alignment horizontal="center" wrapText="1"/>
    </xf>
    <xf numFmtId="0" fontId="19" fillId="0" borderId="6" xfId="0" applyNumberFormat="1" applyFont="1" applyFill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9" fillId="0" borderId="14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8" xfId="0" applyNumberFormat="1" applyFont="1" applyBorder="1" applyAlignment="1">
      <alignment horizontal="center" vertical="top" wrapText="1"/>
    </xf>
    <xf numFmtId="2" fontId="19" fillId="0" borderId="8" xfId="0" applyNumberFormat="1" applyFont="1" applyBorder="1" applyAlignment="1">
      <alignment horizontal="center" vertical="top" wrapText="1"/>
    </xf>
    <xf numFmtId="2" fontId="19" fillId="0" borderId="5" xfId="0" applyNumberFormat="1" applyFont="1" applyBorder="1" applyAlignment="1">
      <alignment horizontal="center" vertical="top" wrapText="1"/>
    </xf>
    <xf numFmtId="0" fontId="19" fillId="0" borderId="9" xfId="0" applyNumberFormat="1" applyFont="1" applyBorder="1" applyAlignment="1">
      <alignment horizontal="center" vertical="top" wrapText="1"/>
    </xf>
    <xf numFmtId="0" fontId="19" fillId="0" borderId="3" xfId="0" applyNumberFormat="1" applyFont="1" applyBorder="1" applyAlignment="1">
      <alignment horizontal="center" vertical="top" wrapText="1"/>
    </xf>
    <xf numFmtId="0" fontId="19" fillId="0" borderId="0" xfId="0" applyNumberFormat="1" applyFont="1" applyBorder="1" applyAlignment="1">
      <alignment horizontal="center" vertical="top" wrapText="1"/>
    </xf>
    <xf numFmtId="1" fontId="19" fillId="0" borderId="8" xfId="0" applyNumberFormat="1" applyFont="1" applyBorder="1" applyAlignment="1">
      <alignment vertical="top" wrapText="1"/>
    </xf>
    <xf numFmtId="0" fontId="19" fillId="0" borderId="5" xfId="0" applyNumberFormat="1" applyFont="1" applyFill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9" fillId="0" borderId="30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19" fillId="0" borderId="9" xfId="0" applyNumberFormat="1" applyFont="1" applyBorder="1" applyAlignment="1">
      <alignment horizontal="center" wrapText="1"/>
    </xf>
    <xf numFmtId="2" fontId="19" fillId="0" borderId="9" xfId="0" applyNumberFormat="1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 wrapText="1"/>
    </xf>
    <xf numFmtId="0" fontId="19" fillId="0" borderId="11" xfId="0" applyNumberFormat="1" applyFont="1" applyBorder="1" applyAlignment="1">
      <alignment horizontal="center" wrapText="1"/>
    </xf>
    <xf numFmtId="0" fontId="19" fillId="0" borderId="13" xfId="0" applyNumberFormat="1" applyFont="1" applyBorder="1" applyAlignment="1">
      <alignment horizontal="center" wrapText="1"/>
    </xf>
    <xf numFmtId="1" fontId="19" fillId="0" borderId="13" xfId="0" applyNumberFormat="1" applyFont="1" applyBorder="1" applyAlignment="1">
      <alignment horizontal="center" wrapText="1"/>
    </xf>
    <xf numFmtId="0" fontId="19" fillId="0" borderId="11" xfId="0" applyNumberFormat="1" applyFont="1" applyFill="1" applyBorder="1" applyAlignment="1">
      <alignment horizontal="center" wrapText="1"/>
    </xf>
    <xf numFmtId="0" fontId="19" fillId="0" borderId="16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9" fillId="0" borderId="6" xfId="0" applyNumberFormat="1" applyFont="1" applyBorder="1" applyAlignment="1">
      <alignment horizontal="center" wrapText="1"/>
    </xf>
    <xf numFmtId="2" fontId="19" fillId="0" borderId="8" xfId="0" applyNumberFormat="1" applyFont="1" applyBorder="1" applyAlignment="1">
      <alignment horizontal="center" wrapText="1"/>
    </xf>
    <xf numFmtId="2" fontId="19" fillId="0" borderId="6" xfId="0" applyNumberFormat="1" applyFont="1" applyBorder="1" applyAlignment="1">
      <alignment wrapText="1"/>
    </xf>
    <xf numFmtId="0" fontId="19" fillId="0" borderId="5" xfId="0" applyNumberFormat="1" applyFont="1" applyBorder="1" applyAlignment="1">
      <alignment wrapText="1"/>
    </xf>
    <xf numFmtId="0" fontId="19" fillId="0" borderId="2" xfId="0" applyNumberFormat="1" applyFont="1" applyBorder="1" applyAlignment="1">
      <alignment wrapText="1"/>
    </xf>
    <xf numFmtId="1" fontId="19" fillId="0" borderId="8" xfId="0" applyNumberFormat="1" applyFont="1" applyBorder="1" applyAlignment="1">
      <alignment wrapText="1"/>
    </xf>
    <xf numFmtId="0" fontId="19" fillId="0" borderId="5" xfId="0" applyNumberFormat="1" applyFont="1" applyFill="1" applyBorder="1" applyAlignment="1">
      <alignment wrapText="1"/>
    </xf>
    <xf numFmtId="0" fontId="19" fillId="0" borderId="2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5" xfId="0" applyNumberFormat="1" applyFont="1" applyBorder="1" applyAlignment="1">
      <alignment horizontal="center" wrapText="1"/>
    </xf>
    <xf numFmtId="2" fontId="19" fillId="0" borderId="0" xfId="0" applyNumberFormat="1" applyFont="1" applyBorder="1" applyAlignment="1">
      <alignment horizontal="center" wrapText="1"/>
    </xf>
    <xf numFmtId="2" fontId="19" fillId="0" borderId="5" xfId="0" applyNumberFormat="1" applyFont="1" applyBorder="1" applyAlignment="1">
      <alignment horizontal="center" wrapText="1"/>
    </xf>
    <xf numFmtId="2" fontId="19" fillId="0" borderId="5" xfId="0" applyNumberFormat="1" applyFont="1" applyFill="1" applyBorder="1" applyAlignment="1">
      <alignment horizontal="center" wrapText="1"/>
    </xf>
    <xf numFmtId="0" fontId="19" fillId="0" borderId="5" xfId="0" applyFont="1" applyBorder="1" applyAlignment="1">
      <alignment wrapText="1"/>
    </xf>
    <xf numFmtId="0" fontId="19" fillId="0" borderId="8" xfId="0" applyNumberFormat="1" applyFont="1" applyBorder="1" applyAlignment="1">
      <alignment horizontal="center" wrapText="1"/>
    </xf>
    <xf numFmtId="0" fontId="19" fillId="0" borderId="0" xfId="0" applyFont="1" applyFill="1" applyBorder="1" applyAlignment="1">
      <alignment wrapText="1"/>
    </xf>
    <xf numFmtId="2" fontId="19" fillId="0" borderId="2" xfId="0" applyNumberFormat="1" applyFont="1" applyBorder="1" applyAlignment="1">
      <alignment horizontal="center" wrapText="1"/>
    </xf>
    <xf numFmtId="0" fontId="19" fillId="0" borderId="8" xfId="0" applyFont="1" applyFill="1" applyBorder="1" applyAlignment="1">
      <alignment wrapText="1"/>
    </xf>
    <xf numFmtId="2" fontId="19" fillId="0" borderId="8" xfId="0" applyNumberFormat="1" applyFont="1" applyBorder="1" applyAlignment="1">
      <alignment wrapText="1"/>
    </xf>
    <xf numFmtId="2" fontId="19" fillId="0" borderId="5" xfId="0" applyNumberFormat="1" applyFont="1" applyBorder="1" applyAlignment="1">
      <alignment wrapText="1"/>
    </xf>
    <xf numFmtId="0" fontId="19" fillId="0" borderId="0" xfId="0" applyNumberFormat="1" applyFont="1" applyBorder="1" applyAlignment="1">
      <alignment horizontal="center" wrapText="1"/>
    </xf>
    <xf numFmtId="0" fontId="19" fillId="0" borderId="2" xfId="0" applyNumberFormat="1" applyFont="1" applyFill="1" applyBorder="1" applyAlignment="1">
      <alignment horizontal="center" wrapText="1"/>
    </xf>
    <xf numFmtId="0" fontId="18" fillId="0" borderId="31" xfId="0" applyFont="1" applyBorder="1" applyAlignment="1">
      <alignment wrapText="1"/>
    </xf>
    <xf numFmtId="2" fontId="19" fillId="0" borderId="11" xfId="0" applyNumberFormat="1" applyFont="1" applyBorder="1" applyAlignment="1">
      <alignment horizontal="center" wrapText="1"/>
    </xf>
    <xf numFmtId="2" fontId="18" fillId="0" borderId="11" xfId="0" applyNumberFormat="1" applyFont="1" applyBorder="1" applyAlignment="1">
      <alignment horizontal="center" wrapText="1"/>
    </xf>
    <xf numFmtId="0" fontId="19" fillId="0" borderId="29" xfId="0" applyFont="1" applyFill="1" applyBorder="1" applyAlignment="1">
      <alignment wrapText="1"/>
    </xf>
    <xf numFmtId="0" fontId="18" fillId="0" borderId="7" xfId="0" applyFont="1" applyBorder="1" applyAlignment="1">
      <alignment wrapText="1"/>
    </xf>
    <xf numFmtId="1" fontId="19" fillId="0" borderId="8" xfId="0" applyNumberFormat="1" applyFont="1" applyBorder="1" applyAlignment="1">
      <alignment horizontal="center" wrapText="1"/>
    </xf>
    <xf numFmtId="0" fontId="19" fillId="0" borderId="5" xfId="0" applyNumberFormat="1" applyFont="1" applyFill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2" xfId="0" applyFont="1" applyFill="1" applyBorder="1" applyAlignment="1">
      <alignment wrapText="1"/>
    </xf>
    <xf numFmtId="2" fontId="19" fillId="0" borderId="11" xfId="0" applyNumberFormat="1" applyFont="1" applyBorder="1" applyAlignment="1">
      <alignment wrapText="1"/>
    </xf>
    <xf numFmtId="2" fontId="19" fillId="0" borderId="6" xfId="0" applyNumberFormat="1" applyFont="1" applyBorder="1" applyAlignment="1">
      <alignment horizontal="right" wrapText="1"/>
    </xf>
    <xf numFmtId="0" fontId="19" fillId="0" borderId="1" xfId="0" applyNumberFormat="1" applyFont="1" applyBorder="1" applyAlignment="1">
      <alignment horizontal="center" wrapText="1"/>
    </xf>
    <xf numFmtId="0" fontId="19" fillId="0" borderId="5" xfId="0" applyFont="1" applyBorder="1"/>
    <xf numFmtId="2" fontId="19" fillId="0" borderId="0" xfId="0" applyNumberFormat="1" applyFont="1" applyBorder="1" applyAlignment="1">
      <alignment wrapText="1"/>
    </xf>
    <xf numFmtId="2" fontId="19" fillId="0" borderId="5" xfId="0" applyNumberFormat="1" applyFont="1" applyFill="1" applyBorder="1" applyAlignment="1">
      <alignment wrapText="1"/>
    </xf>
    <xf numFmtId="0" fontId="19" fillId="0" borderId="10" xfId="0" applyNumberFormat="1" applyFont="1" applyBorder="1" applyAlignment="1">
      <alignment horizont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2" fontId="19" fillId="0" borderId="12" xfId="0" applyNumberFormat="1" applyFont="1" applyBorder="1" applyAlignment="1">
      <alignment horizontal="center" wrapText="1"/>
    </xf>
    <xf numFmtId="0" fontId="18" fillId="0" borderId="13" xfId="0" applyNumberFormat="1" applyFont="1" applyBorder="1" applyAlignment="1">
      <alignment horizontal="center" wrapText="1"/>
    </xf>
    <xf numFmtId="0" fontId="19" fillId="0" borderId="15" xfId="0" applyFont="1" applyBorder="1" applyAlignment="1">
      <alignment wrapText="1"/>
    </xf>
    <xf numFmtId="0" fontId="19" fillId="0" borderId="14" xfId="0" applyFont="1" applyFill="1" applyBorder="1" applyAlignment="1">
      <alignment wrapText="1"/>
    </xf>
    <xf numFmtId="165" fontId="19" fillId="0" borderId="5" xfId="0" applyNumberFormat="1" applyFont="1" applyBorder="1" applyAlignment="1">
      <alignment horizontal="center" wrapText="1"/>
    </xf>
    <xf numFmtId="165" fontId="19" fillId="0" borderId="0" xfId="0" applyNumberFormat="1" applyFont="1" applyBorder="1" applyAlignment="1">
      <alignment horizontal="center" wrapText="1"/>
    </xf>
    <xf numFmtId="1" fontId="19" fillId="0" borderId="0" xfId="0" applyNumberFormat="1" applyFont="1" applyBorder="1" applyAlignment="1">
      <alignment horizontal="center" wrapText="1"/>
    </xf>
    <xf numFmtId="0" fontId="18" fillId="0" borderId="11" xfId="0" applyNumberFormat="1" applyFont="1" applyBorder="1" applyAlignment="1">
      <alignment horizontal="center" wrapText="1"/>
    </xf>
    <xf numFmtId="0" fontId="19" fillId="0" borderId="11" xfId="0" applyFont="1" applyBorder="1" applyAlignment="1">
      <alignment wrapText="1"/>
    </xf>
    <xf numFmtId="0" fontId="19" fillId="0" borderId="6" xfId="0" applyNumberFormat="1" applyFont="1" applyBorder="1" applyAlignment="1">
      <alignment horizontal="right" wrapText="1"/>
    </xf>
    <xf numFmtId="2" fontId="19" fillId="0" borderId="4" xfId="0" applyNumberFormat="1" applyFont="1" applyBorder="1" applyAlignment="1">
      <alignment horizontal="right" wrapText="1"/>
    </xf>
    <xf numFmtId="2" fontId="18" fillId="0" borderId="6" xfId="0" applyNumberFormat="1" applyFont="1" applyBorder="1" applyAlignment="1">
      <alignment horizontal="center" wrapText="1"/>
    </xf>
    <xf numFmtId="0" fontId="18" fillId="0" borderId="6" xfId="0" applyNumberFormat="1" applyFont="1" applyBorder="1" applyAlignment="1">
      <alignment horizontal="center" wrapText="1"/>
    </xf>
    <xf numFmtId="0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9" fillId="0" borderId="6" xfId="0" applyNumberFormat="1" applyFont="1" applyFill="1" applyBorder="1" applyAlignment="1">
      <alignment wrapText="1"/>
    </xf>
    <xf numFmtId="0" fontId="18" fillId="4" borderId="31" xfId="0" applyFont="1" applyFill="1" applyBorder="1" applyAlignment="1">
      <alignment wrapText="1"/>
    </xf>
    <xf numFmtId="0" fontId="18" fillId="4" borderId="12" xfId="0" applyFont="1" applyFill="1" applyBorder="1" applyAlignment="1">
      <alignment wrapText="1"/>
    </xf>
    <xf numFmtId="0" fontId="19" fillId="4" borderId="11" xfId="0" applyNumberFormat="1" applyFont="1" applyFill="1" applyBorder="1" applyAlignment="1">
      <alignment horizontal="right" vertical="center" wrapText="1"/>
    </xf>
    <xf numFmtId="2" fontId="19" fillId="4" borderId="13" xfId="0" applyNumberFormat="1" applyFont="1" applyFill="1" applyBorder="1" applyAlignment="1">
      <alignment horizontal="right" wrapText="1"/>
    </xf>
    <xf numFmtId="2" fontId="19" fillId="4" borderId="11" xfId="0" applyNumberFormat="1" applyFont="1" applyFill="1" applyBorder="1" applyAlignment="1">
      <alignment horizontal="center" wrapText="1"/>
    </xf>
    <xf numFmtId="2" fontId="18" fillId="4" borderId="11" xfId="0" applyNumberFormat="1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wrapText="1"/>
    </xf>
    <xf numFmtId="0" fontId="19" fillId="0" borderId="0" xfId="0" applyNumberFormat="1" applyFont="1" applyBorder="1" applyAlignment="1">
      <alignment horizontal="right" wrapText="1"/>
    </xf>
    <xf numFmtId="2" fontId="19" fillId="0" borderId="0" xfId="0" applyNumberFormat="1" applyFont="1" applyBorder="1" applyAlignment="1">
      <alignment horizontal="right" wrapText="1"/>
    </xf>
    <xf numFmtId="0" fontId="19" fillId="0" borderId="1" xfId="0" applyNumberFormat="1" applyFont="1" applyFill="1" applyBorder="1" applyAlignment="1">
      <alignment wrapText="1"/>
    </xf>
    <xf numFmtId="0" fontId="19" fillId="0" borderId="3" xfId="0" applyNumberFormat="1" applyFont="1" applyFill="1" applyBorder="1" applyAlignment="1">
      <alignment wrapText="1"/>
    </xf>
    <xf numFmtId="2" fontId="19" fillId="0" borderId="7" xfId="0" applyNumberFormat="1" applyFont="1" applyBorder="1" applyAlignment="1">
      <alignment horizontal="center" wrapText="1"/>
    </xf>
    <xf numFmtId="0" fontId="19" fillId="0" borderId="6" xfId="0" applyNumberFormat="1" applyFont="1" applyFill="1" applyBorder="1" applyAlignment="1">
      <alignment horizontal="left" wrapText="1"/>
    </xf>
    <xf numFmtId="0" fontId="19" fillId="0" borderId="5" xfId="0" applyNumberFormat="1" applyFont="1" applyBorder="1" applyAlignment="1">
      <alignment horizontal="center" vertical="top" wrapText="1"/>
    </xf>
    <xf numFmtId="2" fontId="19" fillId="0" borderId="2" xfId="0" applyNumberFormat="1" applyFont="1" applyBorder="1" applyAlignment="1">
      <alignment horizontal="center" vertical="top" wrapText="1"/>
    </xf>
    <xf numFmtId="2" fontId="19" fillId="0" borderId="15" xfId="0" applyNumberFormat="1" applyFont="1" applyBorder="1" applyAlignment="1">
      <alignment horizontal="center" wrapText="1"/>
    </xf>
    <xf numFmtId="0" fontId="19" fillId="0" borderId="6" xfId="0" applyFont="1" applyBorder="1" applyAlignment="1">
      <alignment wrapText="1"/>
    </xf>
    <xf numFmtId="0" fontId="19" fillId="0" borderId="4" xfId="0" applyNumberFormat="1" applyFont="1" applyBorder="1" applyAlignment="1">
      <alignment wrapText="1"/>
    </xf>
    <xf numFmtId="0" fontId="19" fillId="0" borderId="6" xfId="0" applyNumberFormat="1" applyFont="1" applyBorder="1" applyAlignment="1">
      <alignment wrapText="1"/>
    </xf>
    <xf numFmtId="1" fontId="19" fillId="0" borderId="4" xfId="0" applyNumberFormat="1" applyFont="1" applyBorder="1" applyAlignment="1">
      <alignment wrapText="1"/>
    </xf>
    <xf numFmtId="0" fontId="19" fillId="0" borderId="8" xfId="0" applyFont="1" applyFill="1" applyBorder="1" applyAlignment="1">
      <alignment horizontal="center" wrapText="1"/>
    </xf>
    <xf numFmtId="49" fontId="19" fillId="0" borderId="5" xfId="0" applyNumberFormat="1" applyFont="1" applyBorder="1" applyAlignment="1">
      <alignment horizontal="center" wrapText="1"/>
    </xf>
    <xf numFmtId="0" fontId="19" fillId="0" borderId="9" xfId="0" applyFont="1" applyFill="1" applyBorder="1" applyAlignment="1">
      <alignment wrapText="1"/>
    </xf>
    <xf numFmtId="2" fontId="19" fillId="0" borderId="3" xfId="0" applyNumberFormat="1" applyFont="1" applyBorder="1" applyAlignment="1">
      <alignment horizontal="center" wrapText="1"/>
    </xf>
    <xf numFmtId="0" fontId="18" fillId="0" borderId="31" xfId="0" applyFont="1" applyFill="1" applyBorder="1" applyAlignment="1">
      <alignment wrapText="1"/>
    </xf>
    <xf numFmtId="2" fontId="18" fillId="0" borderId="13" xfId="0" applyNumberFormat="1" applyFont="1" applyBorder="1" applyAlignment="1">
      <alignment horizontal="center" wrapText="1"/>
    </xf>
    <xf numFmtId="0" fontId="18" fillId="0" borderId="16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2" fontId="18" fillId="0" borderId="11" xfId="0" applyNumberFormat="1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9" fillId="0" borderId="8" xfId="0" applyFont="1" applyBorder="1"/>
    <xf numFmtId="0" fontId="18" fillId="0" borderId="0" xfId="0" applyFont="1" applyBorder="1"/>
    <xf numFmtId="2" fontId="19" fillId="0" borderId="5" xfId="0" applyNumberFormat="1" applyFont="1" applyBorder="1" applyAlignment="1">
      <alignment horizontal="center"/>
    </xf>
    <xf numFmtId="0" fontId="19" fillId="0" borderId="2" xfId="0" applyNumberFormat="1" applyFont="1" applyBorder="1" applyAlignment="1">
      <alignment horizontal="center"/>
    </xf>
    <xf numFmtId="0" fontId="19" fillId="0" borderId="8" xfId="0" applyNumberFormat="1" applyFont="1" applyBorder="1" applyAlignment="1">
      <alignment horizontal="center"/>
    </xf>
    <xf numFmtId="2" fontId="19" fillId="0" borderId="8" xfId="0" applyNumberFormat="1" applyFon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0" xfId="0" applyNumberFormat="1" applyFont="1" applyBorder="1"/>
    <xf numFmtId="0" fontId="19" fillId="0" borderId="0" xfId="0" applyFont="1" applyBorder="1"/>
    <xf numFmtId="0" fontId="19" fillId="0" borderId="5" xfId="0" applyNumberFormat="1" applyFont="1" applyBorder="1" applyAlignment="1">
      <alignment horizontal="center"/>
    </xf>
    <xf numFmtId="0" fontId="19" fillId="0" borderId="0" xfId="0" applyFont="1" applyFill="1" applyBorder="1"/>
    <xf numFmtId="0" fontId="19" fillId="0" borderId="2" xfId="0" applyNumberFormat="1" applyFont="1" applyBorder="1" applyAlignment="1">
      <alignment horizontal="center" wrapText="1"/>
    </xf>
    <xf numFmtId="165" fontId="19" fillId="0" borderId="8" xfId="0" applyNumberFormat="1" applyFont="1" applyFill="1" applyBorder="1" applyAlignment="1">
      <alignment horizontal="center" wrapText="1"/>
    </xf>
    <xf numFmtId="2" fontId="18" fillId="0" borderId="5" xfId="0" applyNumberFormat="1" applyFont="1" applyBorder="1" applyAlignment="1">
      <alignment horizontal="center" wrapText="1"/>
    </xf>
    <xf numFmtId="0" fontId="19" fillId="0" borderId="3" xfId="0" applyNumberFormat="1" applyFont="1" applyBorder="1" applyAlignment="1">
      <alignment horizontal="center" wrapText="1"/>
    </xf>
    <xf numFmtId="0" fontId="19" fillId="0" borderId="7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5" xfId="0" applyNumberFormat="1" applyFont="1" applyBorder="1" applyAlignment="1">
      <alignment horizontal="center" wrapText="1"/>
    </xf>
    <xf numFmtId="2" fontId="20" fillId="0" borderId="8" xfId="0" applyNumberFormat="1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wrapText="1"/>
    </xf>
    <xf numFmtId="2" fontId="20" fillId="0" borderId="0" xfId="0" applyNumberFormat="1" applyFont="1" applyBorder="1" applyAlignment="1">
      <alignment horizontal="center" wrapText="1"/>
    </xf>
    <xf numFmtId="2" fontId="20" fillId="0" borderId="5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wrapText="1"/>
    </xf>
    <xf numFmtId="2" fontId="19" fillId="0" borderId="13" xfId="0" applyNumberFormat="1" applyFont="1" applyBorder="1" applyAlignment="1">
      <alignment horizontal="center" wrapText="1"/>
    </xf>
    <xf numFmtId="0" fontId="19" fillId="4" borderId="11" xfId="0" applyNumberFormat="1" applyFont="1" applyFill="1" applyBorder="1" applyAlignment="1">
      <alignment horizontal="right" wrapText="1"/>
    </xf>
    <xf numFmtId="2" fontId="18" fillId="4" borderId="11" xfId="0" applyNumberFormat="1" applyFont="1" applyFill="1" applyBorder="1" applyAlignment="1">
      <alignment horizontal="center" wrapText="1"/>
    </xf>
    <xf numFmtId="0" fontId="19" fillId="4" borderId="15" xfId="0" applyFont="1" applyFill="1" applyBorder="1" applyAlignment="1">
      <alignment wrapText="1"/>
    </xf>
    <xf numFmtId="0" fontId="18" fillId="0" borderId="0" xfId="0" applyNumberFormat="1" applyFont="1" applyBorder="1" applyAlignment="1">
      <alignment horizontal="center" wrapText="1"/>
    </xf>
    <xf numFmtId="165" fontId="18" fillId="0" borderId="0" xfId="0" applyNumberFormat="1" applyFont="1" applyBorder="1" applyAlignment="1">
      <alignment horizontal="center" wrapText="1"/>
    </xf>
    <xf numFmtId="1" fontId="18" fillId="0" borderId="0" xfId="0" applyNumberFormat="1" applyFont="1" applyBorder="1" applyAlignment="1">
      <alignment horizontal="center" wrapText="1"/>
    </xf>
    <xf numFmtId="165" fontId="18" fillId="0" borderId="0" xfId="0" applyNumberFormat="1" applyFont="1" applyFill="1" applyBorder="1" applyAlignment="1">
      <alignment horizontal="center" wrapText="1"/>
    </xf>
    <xf numFmtId="2" fontId="19" fillId="0" borderId="1" xfId="0" applyNumberFormat="1" applyFont="1" applyBorder="1" applyAlignment="1">
      <alignment horizontal="center" wrapText="1"/>
    </xf>
    <xf numFmtId="0" fontId="19" fillId="0" borderId="1" xfId="0" applyNumberFormat="1" applyFont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16" xfId="0" applyNumberFormat="1" applyFont="1" applyBorder="1" applyAlignment="1">
      <alignment horizontal="center" wrapText="1"/>
    </xf>
    <xf numFmtId="0" fontId="18" fillId="0" borderId="12" xfId="0" applyNumberFormat="1" applyFont="1" applyBorder="1" applyAlignment="1">
      <alignment horizontal="center" wrapText="1"/>
    </xf>
    <xf numFmtId="1" fontId="19" fillId="0" borderId="1" xfId="0" applyNumberFormat="1" applyFont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8" fillId="0" borderId="4" xfId="0" applyNumberFormat="1" applyFont="1" applyBorder="1" applyAlignment="1">
      <alignment horizontal="center" wrapText="1"/>
    </xf>
    <xf numFmtId="2" fontId="19" fillId="4" borderId="13" xfId="0" applyNumberFormat="1" applyFont="1" applyFill="1" applyBorder="1" applyAlignment="1">
      <alignment horizontal="center" wrapText="1"/>
    </xf>
    <xf numFmtId="0" fontId="19" fillId="0" borderId="14" xfId="0" applyNumberFormat="1" applyFont="1" applyBorder="1" applyAlignment="1">
      <alignment wrapText="1"/>
    </xf>
    <xf numFmtId="0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wrapText="1"/>
    </xf>
    <xf numFmtId="1" fontId="19" fillId="0" borderId="0" xfId="0" applyNumberFormat="1" applyFont="1" applyBorder="1" applyAlignment="1">
      <alignment wrapText="1"/>
    </xf>
    <xf numFmtId="0" fontId="19" fillId="0" borderId="0" xfId="0" applyNumberFormat="1" applyFont="1" applyFill="1" applyBorder="1" applyAlignment="1">
      <alignment wrapText="1"/>
    </xf>
    <xf numFmtId="1" fontId="19" fillId="0" borderId="3" xfId="0" applyNumberFormat="1" applyFont="1" applyBorder="1" applyAlignment="1">
      <alignment wrapText="1"/>
    </xf>
    <xf numFmtId="0" fontId="19" fillId="0" borderId="12" xfId="0" applyNumberFormat="1" applyFont="1" applyBorder="1" applyAlignment="1">
      <alignment horizontal="center" wrapText="1"/>
    </xf>
    <xf numFmtId="2" fontId="19" fillId="0" borderId="1" xfId="0" applyNumberFormat="1" applyFont="1" applyBorder="1" applyAlignment="1">
      <alignment wrapText="1"/>
    </xf>
    <xf numFmtId="1" fontId="19" fillId="0" borderId="1" xfId="0" applyNumberFormat="1" applyFont="1" applyBorder="1" applyAlignment="1">
      <alignment wrapText="1"/>
    </xf>
    <xf numFmtId="2" fontId="19" fillId="0" borderId="6" xfId="0" applyNumberFormat="1" applyFont="1" applyFill="1" applyBorder="1" applyAlignment="1">
      <alignment wrapText="1"/>
    </xf>
    <xf numFmtId="0" fontId="18" fillId="0" borderId="29" xfId="0" applyFont="1" applyBorder="1" applyAlignment="1">
      <alignment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4" xfId="0" applyNumberFormat="1" applyFont="1" applyBorder="1" applyAlignment="1">
      <alignment horizontal="center" wrapText="1"/>
    </xf>
    <xf numFmtId="2" fontId="18" fillId="0" borderId="5" xfId="0" applyNumberFormat="1" applyFont="1" applyFill="1" applyBorder="1" applyAlignment="1">
      <alignment horizontal="center" wrapText="1"/>
    </xf>
    <xf numFmtId="0" fontId="19" fillId="0" borderId="8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49" fontId="19" fillId="0" borderId="5" xfId="0" applyNumberFormat="1" applyFont="1" applyBorder="1" applyAlignment="1">
      <alignment horizontal="center"/>
    </xf>
    <xf numFmtId="2" fontId="19" fillId="0" borderId="8" xfId="0" applyNumberFormat="1" applyFont="1" applyBorder="1"/>
    <xf numFmtId="2" fontId="19" fillId="0" borderId="5" xfId="0" applyNumberFormat="1" applyFont="1" applyBorder="1"/>
    <xf numFmtId="0" fontId="19" fillId="0" borderId="0" xfId="0" applyNumberFormat="1" applyFont="1" applyBorder="1" applyAlignment="1">
      <alignment horizontal="center"/>
    </xf>
    <xf numFmtId="0" fontId="19" fillId="4" borderId="13" xfId="0" applyNumberFormat="1" applyFont="1" applyFill="1" applyBorder="1" applyAlignment="1">
      <alignment horizontal="right" wrapText="1"/>
    </xf>
    <xf numFmtId="0" fontId="19" fillId="4" borderId="11" xfId="0" applyFont="1" applyFill="1" applyBorder="1" applyAlignment="1">
      <alignment wrapText="1"/>
    </xf>
    <xf numFmtId="2" fontId="18" fillId="0" borderId="0" xfId="0" applyNumberFormat="1" applyFont="1" applyBorder="1" applyAlignment="1">
      <alignment horizontal="center" wrapText="1"/>
    </xf>
    <xf numFmtId="2" fontId="18" fillId="0" borderId="1" xfId="0" applyNumberFormat="1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horizontal="center" wrapText="1"/>
    </xf>
    <xf numFmtId="0" fontId="19" fillId="0" borderId="2" xfId="0" applyFont="1" applyBorder="1"/>
    <xf numFmtId="0" fontId="19" fillId="0" borderId="16" xfId="0" applyFont="1" applyFill="1" applyBorder="1" applyAlignment="1">
      <alignment wrapText="1"/>
    </xf>
    <xf numFmtId="2" fontId="19" fillId="0" borderId="13" xfId="0" applyNumberFormat="1" applyFont="1" applyBorder="1" applyAlignment="1">
      <alignment wrapText="1"/>
    </xf>
    <xf numFmtId="2" fontId="19" fillId="0" borderId="1" xfId="0" applyNumberFormat="1" applyFont="1" applyBorder="1" applyAlignment="1">
      <alignment horizontal="right" wrapText="1"/>
    </xf>
    <xf numFmtId="0" fontId="18" fillId="0" borderId="16" xfId="0" applyNumberFormat="1" applyFont="1" applyBorder="1" applyAlignment="1">
      <alignment horizontal="center" wrapText="1"/>
    </xf>
    <xf numFmtId="0" fontId="19" fillId="0" borderId="0" xfId="0" applyNumberFormat="1" applyFont="1" applyFill="1" applyBorder="1" applyAlignment="1">
      <alignment horizontal="center" wrapText="1"/>
    </xf>
    <xf numFmtId="0" fontId="19" fillId="4" borderId="12" xfId="0" applyNumberFormat="1" applyFont="1" applyFill="1" applyBorder="1" applyAlignment="1">
      <alignment horizontal="right" wrapText="1"/>
    </xf>
    <xf numFmtId="165" fontId="18" fillId="0" borderId="1" xfId="0" applyNumberFormat="1" applyFont="1" applyFill="1" applyBorder="1" applyAlignment="1">
      <alignment horizontal="center" wrapText="1"/>
    </xf>
    <xf numFmtId="0" fontId="18" fillId="0" borderId="0" xfId="0" applyNumberFormat="1" applyFont="1" applyBorder="1" applyAlignment="1">
      <alignment horizontal="right" wrapText="1"/>
    </xf>
    <xf numFmtId="0" fontId="19" fillId="0" borderId="8" xfId="0" applyNumberFormat="1" applyFont="1" applyBorder="1" applyAlignment="1">
      <alignment wrapText="1"/>
    </xf>
    <xf numFmtId="2" fontId="19" fillId="0" borderId="2" xfId="0" applyNumberFormat="1" applyFont="1" applyBorder="1" applyAlignment="1">
      <alignment wrapText="1"/>
    </xf>
    <xf numFmtId="2" fontId="19" fillId="0" borderId="6" xfId="0" applyNumberFormat="1" applyFont="1" applyFill="1" applyBorder="1" applyAlignment="1">
      <alignment horizontal="center" wrapText="1"/>
    </xf>
    <xf numFmtId="2" fontId="19" fillId="0" borderId="16" xfId="0" applyNumberFormat="1" applyFont="1" applyBorder="1" applyAlignment="1">
      <alignment wrapText="1"/>
    </xf>
    <xf numFmtId="0" fontId="19" fillId="0" borderId="8" xfId="0" applyFont="1" applyBorder="1" applyAlignment="1"/>
    <xf numFmtId="2" fontId="19" fillId="0" borderId="2" xfId="0" applyNumberFormat="1" applyFont="1" applyBorder="1" applyAlignment="1">
      <alignment horizontal="center"/>
    </xf>
    <xf numFmtId="2" fontId="19" fillId="0" borderId="5" xfId="0" applyNumberFormat="1" applyFont="1" applyBorder="1" applyAlignment="1">
      <alignment horizontal="left" wrapText="1"/>
    </xf>
    <xf numFmtId="0" fontId="18" fillId="0" borderId="1" xfId="0" applyNumberFormat="1" applyFont="1" applyFill="1" applyBorder="1" applyAlignment="1">
      <alignment horizontal="center" wrapText="1"/>
    </xf>
    <xf numFmtId="0" fontId="19" fillId="0" borderId="5" xfId="0" applyFont="1" applyFill="1" applyBorder="1" applyAlignment="1">
      <alignment wrapText="1"/>
    </xf>
    <xf numFmtId="1" fontId="18" fillId="0" borderId="13" xfId="0" applyNumberFormat="1" applyFont="1" applyBorder="1" applyAlignment="1">
      <alignment horizontal="center" wrapText="1"/>
    </xf>
    <xf numFmtId="2" fontId="18" fillId="0" borderId="11" xfId="0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" fontId="19" fillId="0" borderId="0" xfId="0" applyNumberFormat="1" applyFont="1" applyAlignment="1">
      <alignment horizontal="center" wrapText="1"/>
    </xf>
    <xf numFmtId="2" fontId="19" fillId="0" borderId="5" xfId="0" applyNumberFormat="1" applyFont="1" applyFill="1" applyBorder="1" applyAlignment="1">
      <alignment horizontal="center"/>
    </xf>
    <xf numFmtId="2" fontId="19" fillId="0" borderId="5" xfId="0" applyNumberFormat="1" applyFont="1" applyFill="1" applyBorder="1"/>
    <xf numFmtId="0" fontId="18" fillId="4" borderId="30" xfId="0" applyFont="1" applyFill="1" applyBorder="1" applyAlignment="1">
      <alignment wrapText="1"/>
    </xf>
    <xf numFmtId="0" fontId="18" fillId="4" borderId="3" xfId="0" applyFont="1" applyFill="1" applyBorder="1" applyAlignment="1">
      <alignment wrapText="1"/>
    </xf>
    <xf numFmtId="0" fontId="19" fillId="4" borderId="10" xfId="0" applyNumberFormat="1" applyFont="1" applyFill="1" applyBorder="1" applyAlignment="1">
      <alignment horizontal="right" wrapText="1"/>
    </xf>
    <xf numFmtId="2" fontId="19" fillId="4" borderId="3" xfId="0" applyNumberFormat="1" applyFont="1" applyFill="1" applyBorder="1" applyAlignment="1">
      <alignment horizontal="center" wrapText="1"/>
    </xf>
    <xf numFmtId="2" fontId="19" fillId="4" borderId="10" xfId="0" applyNumberFormat="1" applyFont="1" applyFill="1" applyBorder="1" applyAlignment="1">
      <alignment horizontal="center" wrapText="1"/>
    </xf>
    <xf numFmtId="2" fontId="18" fillId="4" borderId="9" xfId="0" applyNumberFormat="1" applyFont="1" applyFill="1" applyBorder="1" applyAlignment="1">
      <alignment horizontal="center" wrapText="1"/>
    </xf>
    <xf numFmtId="0" fontId="18" fillId="0" borderId="0" xfId="0" applyNumberFormat="1" applyFont="1" applyAlignment="1">
      <alignment horizontal="center" wrapText="1"/>
    </xf>
    <xf numFmtId="1" fontId="18" fillId="0" borderId="0" xfId="0" applyNumberFormat="1" applyFont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1" fontId="19" fillId="0" borderId="8" xfId="0" applyNumberFormat="1" applyFont="1" applyBorder="1" applyAlignment="1">
      <alignment horizontal="center" vertical="top" wrapText="1"/>
    </xf>
    <xf numFmtId="0" fontId="19" fillId="0" borderId="31" xfId="0" applyFont="1" applyBorder="1" applyAlignment="1">
      <alignment wrapText="1"/>
    </xf>
    <xf numFmtId="0" fontId="19" fillId="0" borderId="13" xfId="0" applyNumberFormat="1" applyFont="1" applyBorder="1" applyAlignment="1">
      <alignment wrapText="1"/>
    </xf>
    <xf numFmtId="0" fontId="19" fillId="0" borderId="11" xfId="0" applyNumberFormat="1" applyFont="1" applyBorder="1" applyAlignment="1">
      <alignment wrapText="1"/>
    </xf>
    <xf numFmtId="0" fontId="19" fillId="0" borderId="12" xfId="0" applyNumberFormat="1" applyFont="1" applyBorder="1" applyAlignment="1">
      <alignment wrapText="1"/>
    </xf>
    <xf numFmtId="1" fontId="19" fillId="0" borderId="13" xfId="0" applyNumberFormat="1" applyFont="1" applyBorder="1" applyAlignment="1">
      <alignment wrapText="1"/>
    </xf>
    <xf numFmtId="0" fontId="19" fillId="0" borderId="11" xfId="0" applyNumberFormat="1" applyFont="1" applyFill="1" applyBorder="1" applyAlignment="1">
      <alignment wrapText="1"/>
    </xf>
    <xf numFmtId="2" fontId="19" fillId="0" borderId="0" xfId="0" applyNumberFormat="1" applyFont="1" applyFill="1" applyBorder="1" applyAlignment="1">
      <alignment wrapText="1"/>
    </xf>
    <xf numFmtId="1" fontId="19" fillId="0" borderId="11" xfId="0" applyNumberFormat="1" applyFont="1" applyBorder="1" applyAlignment="1">
      <alignment horizontal="center" wrapText="1"/>
    </xf>
    <xf numFmtId="2" fontId="18" fillId="4" borderId="13" xfId="0" applyNumberFormat="1" applyFont="1" applyFill="1" applyBorder="1" applyAlignment="1">
      <alignment horizontal="center" wrapText="1"/>
    </xf>
    <xf numFmtId="0" fontId="19" fillId="0" borderId="0" xfId="0" applyNumberFormat="1" applyFont="1" applyBorder="1" applyAlignment="1">
      <alignment wrapText="1"/>
    </xf>
    <xf numFmtId="165" fontId="19" fillId="0" borderId="0" xfId="0" applyNumberFormat="1" applyFont="1" applyBorder="1" applyAlignment="1">
      <alignment horizontal="center"/>
    </xf>
    <xf numFmtId="165" fontId="19" fillId="0" borderId="5" xfId="0" applyNumberFormat="1" applyFont="1" applyBorder="1" applyAlignment="1">
      <alignment horizontal="center"/>
    </xf>
    <xf numFmtId="2" fontId="19" fillId="0" borderId="17" xfId="0" applyNumberFormat="1" applyFont="1" applyFill="1" applyBorder="1" applyAlignment="1">
      <alignment horizontal="center" wrapText="1"/>
    </xf>
    <xf numFmtId="0" fontId="20" fillId="0" borderId="5" xfId="0" applyNumberFormat="1" applyFont="1" applyBorder="1" applyAlignment="1">
      <alignment wrapText="1"/>
    </xf>
    <xf numFmtId="2" fontId="19" fillId="0" borderId="16" xfId="0" applyNumberFormat="1" applyFont="1" applyBorder="1" applyAlignment="1">
      <alignment horizontal="center" wrapText="1"/>
    </xf>
    <xf numFmtId="1" fontId="19" fillId="0" borderId="5" xfId="0" applyNumberFormat="1" applyFont="1" applyBorder="1" applyAlignment="1">
      <alignment horizontal="center" wrapText="1"/>
    </xf>
    <xf numFmtId="0" fontId="19" fillId="0" borderId="7" xfId="0" applyFont="1" applyBorder="1" applyAlignment="1">
      <alignment horizontal="left" wrapText="1"/>
    </xf>
    <xf numFmtId="0" fontId="19" fillId="4" borderId="12" xfId="0" applyNumberFormat="1" applyFont="1" applyFill="1" applyBorder="1" applyAlignment="1">
      <alignment horizontal="center" wrapText="1"/>
    </xf>
    <xf numFmtId="2" fontId="19" fillId="4" borderId="1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left" wrapText="1"/>
    </xf>
    <xf numFmtId="2" fontId="19" fillId="0" borderId="7" xfId="0" applyNumberFormat="1" applyFont="1" applyBorder="1" applyAlignment="1">
      <alignment horizontal="right" wrapText="1"/>
    </xf>
    <xf numFmtId="2" fontId="18" fillId="0" borderId="7" xfId="0" applyNumberFormat="1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wrapText="1"/>
    </xf>
    <xf numFmtId="0" fontId="18" fillId="2" borderId="3" xfId="0" applyFont="1" applyFill="1" applyBorder="1" applyAlignment="1">
      <alignment wrapText="1"/>
    </xf>
    <xf numFmtId="0" fontId="18" fillId="2" borderId="15" xfId="0" applyFont="1" applyFill="1" applyBorder="1" applyAlignment="1">
      <alignment wrapText="1"/>
    </xf>
    <xf numFmtId="2" fontId="19" fillId="2" borderId="15" xfId="0" applyNumberFormat="1" applyFont="1" applyFill="1" applyBorder="1" applyAlignment="1">
      <alignment horizontal="right" wrapText="1"/>
    </xf>
    <xf numFmtId="2" fontId="19" fillId="2" borderId="10" xfId="0" applyNumberFormat="1" applyFont="1" applyFill="1" applyBorder="1" applyAlignment="1">
      <alignment horizontal="right" wrapText="1"/>
    </xf>
    <xf numFmtId="2" fontId="19" fillId="2" borderId="15" xfId="0" applyNumberFormat="1" applyFont="1" applyFill="1" applyBorder="1" applyAlignment="1">
      <alignment horizontal="center" wrapText="1"/>
    </xf>
    <xf numFmtId="2" fontId="18" fillId="2" borderId="15" xfId="0" applyNumberFormat="1" applyFont="1" applyFill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0" fontId="18" fillId="9" borderId="0" xfId="0" applyFont="1" applyFill="1" applyBorder="1" applyAlignment="1">
      <alignment wrapText="1"/>
    </xf>
    <xf numFmtId="2" fontId="19" fillId="9" borderId="0" xfId="0" applyNumberFormat="1" applyFont="1" applyFill="1" applyBorder="1" applyAlignment="1">
      <alignment horizontal="right" wrapText="1"/>
    </xf>
    <xf numFmtId="2" fontId="19" fillId="9" borderId="0" xfId="0" applyNumberFormat="1" applyFont="1" applyFill="1" applyBorder="1" applyAlignment="1">
      <alignment horizontal="center" wrapText="1"/>
    </xf>
    <xf numFmtId="2" fontId="18" fillId="9" borderId="0" xfId="0" applyNumberFormat="1" applyFont="1" applyFill="1" applyBorder="1" applyAlignment="1">
      <alignment horizontal="center" wrapText="1"/>
    </xf>
    <xf numFmtId="2" fontId="18" fillId="9" borderId="2" xfId="0" applyNumberFormat="1" applyFont="1" applyFill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2" fontId="19" fillId="0" borderId="0" xfId="0" applyNumberFormat="1" applyFont="1" applyAlignment="1">
      <alignment horizontal="center" wrapText="1"/>
    </xf>
    <xf numFmtId="2" fontId="19" fillId="0" borderId="0" xfId="0" applyNumberFormat="1" applyFont="1" applyFill="1" applyAlignment="1">
      <alignment wrapText="1"/>
    </xf>
    <xf numFmtId="0" fontId="19" fillId="0" borderId="0" xfId="0" applyFont="1" applyFill="1" applyAlignment="1">
      <alignment wrapText="1"/>
    </xf>
    <xf numFmtId="165" fontId="19" fillId="0" borderId="0" xfId="0" applyNumberFormat="1" applyFont="1" applyAlignment="1">
      <alignment wrapText="1"/>
    </xf>
    <xf numFmtId="165" fontId="19" fillId="0" borderId="0" xfId="0" applyNumberFormat="1" applyFont="1" applyFill="1" applyAlignment="1">
      <alignment wrapText="1"/>
    </xf>
    <xf numFmtId="165" fontId="19" fillId="0" borderId="0" xfId="0" applyNumberFormat="1" applyFont="1" applyAlignment="1">
      <alignment horizontal="center" wrapText="1"/>
    </xf>
    <xf numFmtId="165" fontId="18" fillId="0" borderId="0" xfId="0" applyNumberFormat="1" applyFont="1" applyAlignment="1">
      <alignment horizontal="center" wrapText="1"/>
    </xf>
    <xf numFmtId="165" fontId="18" fillId="0" borderId="0" xfId="0" applyNumberFormat="1" applyFont="1" applyFill="1" applyAlignment="1">
      <alignment wrapText="1"/>
    </xf>
    <xf numFmtId="165" fontId="18" fillId="0" borderId="0" xfId="0" applyNumberFormat="1" applyFont="1" applyAlignment="1">
      <alignment wrapText="1"/>
    </xf>
    <xf numFmtId="1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horizontal="right" wrapText="1"/>
    </xf>
    <xf numFmtId="0" fontId="11" fillId="0" borderId="10" xfId="0" applyFont="1" applyBorder="1" applyAlignment="1">
      <alignment wrapText="1"/>
    </xf>
    <xf numFmtId="0" fontId="11" fillId="0" borderId="6" xfId="0" applyFont="1" applyBorder="1" applyAlignment="1">
      <alignment horizontal="center"/>
    </xf>
    <xf numFmtId="0" fontId="11" fillId="0" borderId="18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10" fillId="4" borderId="0" xfId="0" applyFont="1" applyFill="1" applyBorder="1"/>
    <xf numFmtId="0" fontId="14" fillId="0" borderId="3" xfId="0" applyFont="1" applyBorder="1" applyAlignment="1">
      <alignment horizontal="center"/>
    </xf>
    <xf numFmtId="0" fontId="15" fillId="3" borderId="1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65" fontId="15" fillId="3" borderId="20" xfId="0" applyNumberFormat="1" applyFont="1" applyFill="1" applyBorder="1" applyAlignment="1">
      <alignment horizontal="center"/>
    </xf>
    <xf numFmtId="1" fontId="15" fillId="3" borderId="22" xfId="0" applyNumberFormat="1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1" fontId="15" fillId="3" borderId="32" xfId="0" applyNumberFormat="1" applyFont="1" applyFill="1" applyBorder="1" applyAlignment="1">
      <alignment horizontal="center"/>
    </xf>
    <xf numFmtId="1" fontId="15" fillId="3" borderId="0" xfId="0" applyNumberFormat="1" applyFont="1" applyFill="1" applyBorder="1" applyAlignment="1">
      <alignment horizontal="center"/>
    </xf>
    <xf numFmtId="1" fontId="15" fillId="3" borderId="25" xfId="0" applyNumberFormat="1" applyFont="1" applyFill="1" applyBorder="1" applyAlignment="1">
      <alignment horizontal="center"/>
    </xf>
    <xf numFmtId="165" fontId="15" fillId="3" borderId="2" xfId="0" applyNumberFormat="1" applyFont="1" applyFill="1" applyBorder="1" applyAlignment="1">
      <alignment horizontal="center"/>
    </xf>
    <xf numFmtId="1" fontId="15" fillId="3" borderId="16" xfId="0" applyNumberFormat="1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1" fontId="15" fillId="3" borderId="33" xfId="0" applyNumberFormat="1" applyFont="1" applyFill="1" applyBorder="1" applyAlignment="1">
      <alignment horizontal="center"/>
    </xf>
    <xf numFmtId="1" fontId="15" fillId="3" borderId="34" xfId="0" applyNumberFormat="1" applyFont="1" applyFill="1" applyBorder="1" applyAlignment="1">
      <alignment horizontal="center"/>
    </xf>
    <xf numFmtId="1" fontId="15" fillId="3" borderId="35" xfId="0" applyNumberFormat="1" applyFont="1" applyFill="1" applyBorder="1" applyAlignment="1">
      <alignment horizontal="center"/>
    </xf>
    <xf numFmtId="1" fontId="15" fillId="3" borderId="20" xfId="0" applyNumberFormat="1" applyFont="1" applyFill="1" applyBorder="1" applyAlignment="1">
      <alignment horizontal="center"/>
    </xf>
    <xf numFmtId="1" fontId="15" fillId="3" borderId="36" xfId="0" applyNumberFormat="1" applyFont="1" applyFill="1" applyBorder="1" applyAlignment="1">
      <alignment horizontal="center"/>
    </xf>
    <xf numFmtId="165" fontId="15" fillId="3" borderId="12" xfId="0" applyNumberFormat="1" applyFont="1" applyFill="1" applyBorder="1" applyAlignment="1">
      <alignment horizontal="center"/>
    </xf>
    <xf numFmtId="1" fontId="15" fillId="3" borderId="12" xfId="0" applyNumberFormat="1" applyFont="1" applyFill="1" applyBorder="1" applyAlignment="1">
      <alignment horizontal="center"/>
    </xf>
    <xf numFmtId="165" fontId="15" fillId="3" borderId="33" xfId="0" applyNumberFormat="1" applyFont="1" applyFill="1" applyBorder="1" applyAlignment="1">
      <alignment horizontal="center"/>
    </xf>
    <xf numFmtId="165" fontId="15" fillId="3" borderId="37" xfId="0" applyNumberFormat="1" applyFont="1" applyFill="1" applyBorder="1" applyAlignment="1">
      <alignment horizontal="center"/>
    </xf>
    <xf numFmtId="1" fontId="15" fillId="3" borderId="15" xfId="0" applyNumberFormat="1" applyFont="1" applyFill="1" applyBorder="1" applyAlignment="1">
      <alignment horizontal="center"/>
    </xf>
    <xf numFmtId="165" fontId="15" fillId="3" borderId="16" xfId="0" applyNumberFormat="1" applyFont="1" applyFill="1" applyBorder="1" applyAlignment="1">
      <alignment horizontal="center"/>
    </xf>
    <xf numFmtId="0" fontId="2" fillId="11" borderId="38" xfId="0" applyFont="1" applyFill="1" applyBorder="1"/>
    <xf numFmtId="2" fontId="7" fillId="8" borderId="0" xfId="0" applyNumberFormat="1" applyFont="1" applyFill="1" applyBorder="1" applyAlignment="1">
      <alignment horizontal="center"/>
    </xf>
    <xf numFmtId="165" fontId="15" fillId="3" borderId="0" xfId="0" applyNumberFormat="1" applyFont="1" applyFill="1" applyBorder="1" applyAlignment="1">
      <alignment horizontal="center"/>
    </xf>
    <xf numFmtId="2" fontId="2" fillId="0" borderId="16" xfId="0" applyNumberFormat="1" applyFont="1" applyBorder="1"/>
    <xf numFmtId="0" fontId="11" fillId="0" borderId="3" xfId="0" applyFont="1" applyBorder="1" applyAlignment="1">
      <alignment horizontal="center"/>
    </xf>
    <xf numFmtId="2" fontId="2" fillId="4" borderId="16" xfId="0" applyNumberFormat="1" applyFont="1" applyFill="1" applyBorder="1" applyAlignment="1">
      <alignment horizontal="center"/>
    </xf>
    <xf numFmtId="165" fontId="2" fillId="5" borderId="1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0" fillId="0" borderId="1" xfId="0" applyBorder="1"/>
    <xf numFmtId="0" fontId="21" fillId="0" borderId="0" xfId="0" applyNumberFormat="1" applyFont="1" applyAlignment="1">
      <alignment horizontal="right"/>
    </xf>
    <xf numFmtId="0" fontId="21" fillId="0" borderId="0" xfId="0" applyNumberFormat="1" applyFont="1" applyFill="1" applyAlignment="1"/>
    <xf numFmtId="0" fontId="21" fillId="0" borderId="0" xfId="0" applyFont="1" applyAlignment="1">
      <alignment wrapText="1"/>
    </xf>
    <xf numFmtId="0" fontId="21" fillId="0" borderId="0" xfId="0" applyNumberFormat="1" applyFont="1" applyFill="1" applyAlignment="1">
      <alignment horizontal="right"/>
    </xf>
    <xf numFmtId="0" fontId="21" fillId="0" borderId="0" xfId="0" applyFont="1" applyAlignment="1"/>
    <xf numFmtId="1" fontId="21" fillId="0" borderId="0" xfId="0" applyNumberFormat="1" applyFont="1" applyAlignment="1"/>
    <xf numFmtId="165" fontId="21" fillId="0" borderId="0" xfId="0" applyNumberFormat="1" applyFont="1" applyFill="1" applyAlignment="1"/>
    <xf numFmtId="0" fontId="21" fillId="0" borderId="0" xfId="0" applyNumberFormat="1" applyFont="1" applyAlignment="1"/>
    <xf numFmtId="2" fontId="21" fillId="0" borderId="0" xfId="0" applyNumberFormat="1" applyFont="1" applyAlignment="1"/>
    <xf numFmtId="165" fontId="21" fillId="0" borderId="0" xfId="0" applyNumberFormat="1" applyFont="1" applyAlignment="1"/>
    <xf numFmtId="0" fontId="21" fillId="0" borderId="29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1" fillId="0" borderId="4" xfId="0" applyNumberFormat="1" applyFont="1" applyBorder="1" applyAlignment="1">
      <alignment horizontal="center" wrapText="1"/>
    </xf>
    <xf numFmtId="1" fontId="21" fillId="0" borderId="4" xfId="0" applyNumberFormat="1" applyFont="1" applyBorder="1" applyAlignment="1">
      <alignment horizontal="center" wrapText="1"/>
    </xf>
    <xf numFmtId="0" fontId="21" fillId="0" borderId="6" xfId="0" applyNumberFormat="1" applyFont="1" applyFill="1" applyBorder="1" applyAlignment="1">
      <alignment horizontal="center" wrapText="1"/>
    </xf>
    <xf numFmtId="0" fontId="21" fillId="0" borderId="7" xfId="0" applyFont="1" applyBorder="1" applyAlignment="1">
      <alignment horizontal="center" wrapText="1"/>
    </xf>
    <xf numFmtId="0" fontId="21" fillId="0" borderId="14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1" fillId="0" borderId="8" xfId="0" applyNumberFormat="1" applyFont="1" applyBorder="1" applyAlignment="1">
      <alignment horizontal="center" vertical="top" wrapText="1"/>
    </xf>
    <xf numFmtId="0" fontId="21" fillId="0" borderId="9" xfId="0" applyNumberFormat="1" applyFont="1" applyBorder="1" applyAlignment="1">
      <alignment horizontal="center" vertical="top" wrapText="1"/>
    </xf>
    <xf numFmtId="0" fontId="21" fillId="0" borderId="3" xfId="0" applyNumberFormat="1" applyFont="1" applyBorder="1" applyAlignment="1">
      <alignment horizontal="center" vertical="top" wrapText="1"/>
    </xf>
    <xf numFmtId="0" fontId="21" fillId="0" borderId="0" xfId="0" applyNumberFormat="1" applyFont="1" applyBorder="1" applyAlignment="1">
      <alignment horizontal="center" vertical="top" wrapText="1"/>
    </xf>
    <xf numFmtId="1" fontId="21" fillId="0" borderId="8" xfId="0" applyNumberFormat="1" applyFont="1" applyBorder="1" applyAlignment="1">
      <alignment vertical="top" wrapText="1"/>
    </xf>
    <xf numFmtId="0" fontId="21" fillId="0" borderId="5" xfId="0" applyNumberFormat="1" applyFont="1" applyFill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1" fillId="0" borderId="30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1" fillId="0" borderId="9" xfId="0" applyNumberFormat="1" applyFont="1" applyBorder="1" applyAlignment="1">
      <alignment horizontal="center" wrapText="1"/>
    </xf>
    <xf numFmtId="0" fontId="21" fillId="0" borderId="11" xfId="0" applyNumberFormat="1" applyFont="1" applyBorder="1" applyAlignment="1">
      <alignment horizontal="center" wrapText="1"/>
    </xf>
    <xf numFmtId="0" fontId="21" fillId="0" borderId="13" xfId="0" applyNumberFormat="1" applyFont="1" applyBorder="1" applyAlignment="1">
      <alignment horizontal="center" wrapText="1"/>
    </xf>
    <xf numFmtId="1" fontId="21" fillId="0" borderId="13" xfId="0" applyNumberFormat="1" applyFont="1" applyBorder="1" applyAlignment="1">
      <alignment horizontal="center" wrapText="1"/>
    </xf>
    <xf numFmtId="0" fontId="21" fillId="0" borderId="11" xfId="0" applyNumberFormat="1" applyFont="1" applyFill="1" applyBorder="1" applyAlignment="1">
      <alignment horizontal="center" wrapText="1"/>
    </xf>
    <xf numFmtId="0" fontId="21" fillId="0" borderId="16" xfId="0" applyFont="1" applyBorder="1" applyAlignment="1">
      <alignment wrapText="1"/>
    </xf>
    <xf numFmtId="0" fontId="21" fillId="0" borderId="6" xfId="0" applyNumberFormat="1" applyFont="1" applyBorder="1" applyAlignment="1">
      <alignment horizontal="center" wrapText="1"/>
    </xf>
    <xf numFmtId="0" fontId="21" fillId="0" borderId="5" xfId="0" applyNumberFormat="1" applyFont="1" applyBorder="1" applyAlignment="1">
      <alignment wrapText="1"/>
    </xf>
    <xf numFmtId="0" fontId="21" fillId="0" borderId="2" xfId="0" applyNumberFormat="1" applyFont="1" applyBorder="1" applyAlignment="1">
      <alignment wrapText="1"/>
    </xf>
    <xf numFmtId="1" fontId="21" fillId="0" borderId="8" xfId="0" applyNumberFormat="1" applyFont="1" applyBorder="1" applyAlignment="1">
      <alignment wrapText="1"/>
    </xf>
    <xf numFmtId="0" fontId="21" fillId="0" borderId="5" xfId="0" applyNumberFormat="1" applyFont="1" applyFill="1" applyBorder="1" applyAlignment="1">
      <alignment wrapText="1"/>
    </xf>
    <xf numFmtId="0" fontId="21" fillId="0" borderId="2" xfId="0" applyFont="1" applyBorder="1" applyAlignment="1">
      <alignment wrapText="1"/>
    </xf>
    <xf numFmtId="0" fontId="21" fillId="0" borderId="8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5" xfId="0" applyNumberFormat="1" applyFont="1" applyBorder="1" applyAlignment="1">
      <alignment horizontal="center" wrapText="1"/>
    </xf>
    <xf numFmtId="2" fontId="21" fillId="0" borderId="8" xfId="0" applyNumberFormat="1" applyFont="1" applyBorder="1" applyAlignment="1">
      <alignment horizontal="center" wrapText="1"/>
    </xf>
    <xf numFmtId="2" fontId="21" fillId="0" borderId="5" xfId="0" applyNumberFormat="1" applyFont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5" xfId="0" applyFont="1" applyBorder="1" applyAlignment="1">
      <alignment wrapText="1"/>
    </xf>
    <xf numFmtId="2" fontId="21" fillId="0" borderId="0" xfId="0" applyNumberFormat="1" applyFont="1" applyBorder="1" applyAlignment="1">
      <alignment horizontal="center" wrapText="1"/>
    </xf>
    <xf numFmtId="0" fontId="21" fillId="0" borderId="8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8" xfId="0" applyNumberFormat="1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1" fillId="0" borderId="2" xfId="0" applyNumberFormat="1" applyFont="1" applyFill="1" applyBorder="1" applyAlignment="1">
      <alignment horizontal="center" wrapText="1"/>
    </xf>
    <xf numFmtId="0" fontId="21" fillId="0" borderId="29" xfId="0" applyFont="1" applyFill="1" applyBorder="1" applyAlignment="1">
      <alignment wrapText="1"/>
    </xf>
    <xf numFmtId="1" fontId="21" fillId="0" borderId="8" xfId="0" applyNumberFormat="1" applyFont="1" applyBorder="1" applyAlignment="1">
      <alignment horizontal="center" wrapText="1"/>
    </xf>
    <xf numFmtId="0" fontId="21" fillId="0" borderId="5" xfId="0" applyNumberFormat="1" applyFont="1" applyFill="1" applyBorder="1" applyAlignment="1">
      <alignment horizontal="center" wrapText="1"/>
    </xf>
    <xf numFmtId="0" fontId="21" fillId="0" borderId="14" xfId="0" applyFont="1" applyBorder="1" applyAlignment="1">
      <alignment wrapText="1"/>
    </xf>
    <xf numFmtId="0" fontId="21" fillId="0" borderId="2" xfId="0" applyFont="1" applyFill="1" applyBorder="1" applyAlignment="1">
      <alignment wrapText="1"/>
    </xf>
    <xf numFmtId="0" fontId="21" fillId="0" borderId="1" xfId="0" applyNumberFormat="1" applyFont="1" applyBorder="1" applyAlignment="1">
      <alignment horizontal="center" wrapText="1"/>
    </xf>
    <xf numFmtId="0" fontId="21" fillId="0" borderId="10" xfId="0" applyNumberFormat="1" applyFont="1" applyBorder="1" applyAlignment="1">
      <alignment horizontal="center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10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4" xfId="0" applyFont="1" applyFill="1" applyBorder="1" applyAlignment="1">
      <alignment wrapText="1"/>
    </xf>
    <xf numFmtId="165" fontId="21" fillId="0" borderId="5" xfId="0" applyNumberFormat="1" applyFont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0" fontId="21" fillId="0" borderId="6" xfId="0" applyNumberFormat="1" applyFont="1" applyBorder="1" applyAlignment="1">
      <alignment horizontal="right" wrapText="1"/>
    </xf>
    <xf numFmtId="0" fontId="21" fillId="0" borderId="6" xfId="0" applyNumberFormat="1" applyFont="1" applyFill="1" applyBorder="1" applyAlignment="1">
      <alignment wrapText="1"/>
    </xf>
    <xf numFmtId="0" fontId="21" fillId="4" borderId="11" xfId="0" applyNumberFormat="1" applyFont="1" applyFill="1" applyBorder="1" applyAlignment="1">
      <alignment horizontal="right" vertical="center" wrapText="1"/>
    </xf>
    <xf numFmtId="0" fontId="21" fillId="4" borderId="16" xfId="0" applyFont="1" applyFill="1" applyBorder="1" applyAlignment="1">
      <alignment wrapText="1"/>
    </xf>
    <xf numFmtId="0" fontId="21" fillId="0" borderId="0" xfId="0" applyNumberFormat="1" applyFont="1" applyBorder="1" applyAlignment="1">
      <alignment horizontal="right" wrapText="1"/>
    </xf>
    <xf numFmtId="1" fontId="21" fillId="0" borderId="0" xfId="0" applyNumberFormat="1" applyFont="1" applyBorder="1" applyAlignment="1">
      <alignment horizontal="center" wrapText="1"/>
    </xf>
    <xf numFmtId="0" fontId="21" fillId="0" borderId="1" xfId="0" applyNumberFormat="1" applyFont="1" applyFill="1" applyBorder="1" applyAlignment="1">
      <alignment wrapText="1"/>
    </xf>
    <xf numFmtId="0" fontId="21" fillId="0" borderId="0" xfId="0" applyNumberFormat="1" applyFont="1" applyAlignment="1">
      <alignment wrapText="1"/>
    </xf>
    <xf numFmtId="1" fontId="21" fillId="0" borderId="0" xfId="0" applyNumberFormat="1" applyFont="1" applyAlignment="1">
      <alignment wrapText="1"/>
    </xf>
    <xf numFmtId="0" fontId="21" fillId="0" borderId="3" xfId="0" applyNumberFormat="1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left" wrapText="1"/>
    </xf>
    <xf numFmtId="0" fontId="21" fillId="0" borderId="5" xfId="0" applyNumberFormat="1" applyFont="1" applyBorder="1" applyAlignment="1">
      <alignment horizontal="center" vertical="top" wrapText="1"/>
    </xf>
    <xf numFmtId="0" fontId="21" fillId="0" borderId="6" xfId="0" applyFont="1" applyBorder="1" applyAlignment="1">
      <alignment wrapText="1"/>
    </xf>
    <xf numFmtId="0" fontId="21" fillId="0" borderId="4" xfId="0" applyNumberFormat="1" applyFont="1" applyBorder="1" applyAlignment="1">
      <alignment wrapText="1"/>
    </xf>
    <xf numFmtId="0" fontId="21" fillId="0" borderId="6" xfId="0" applyNumberFormat="1" applyFont="1" applyBorder="1" applyAlignment="1">
      <alignment wrapText="1"/>
    </xf>
    <xf numFmtId="1" fontId="21" fillId="0" borderId="4" xfId="0" applyNumberFormat="1" applyFont="1" applyBorder="1" applyAlignment="1">
      <alignment wrapText="1"/>
    </xf>
    <xf numFmtId="49" fontId="21" fillId="0" borderId="5" xfId="0" applyNumberFormat="1" applyFont="1" applyBorder="1" applyAlignment="1">
      <alignment horizontal="center" wrapText="1"/>
    </xf>
    <xf numFmtId="0" fontId="21" fillId="0" borderId="8" xfId="0" applyFont="1" applyBorder="1"/>
    <xf numFmtId="2" fontId="21" fillId="0" borderId="5" xfId="0" applyNumberFormat="1" applyFont="1" applyBorder="1" applyAlignment="1">
      <alignment horizontal="center"/>
    </xf>
    <xf numFmtId="2" fontId="21" fillId="0" borderId="8" xfId="0" applyNumberFormat="1" applyFont="1" applyBorder="1" applyAlignment="1">
      <alignment horizontal="center"/>
    </xf>
    <xf numFmtId="2" fontId="21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165" fontId="21" fillId="0" borderId="0" xfId="0" applyNumberFormat="1" applyFont="1" applyBorder="1" applyAlignment="1">
      <alignment horizontal="center" wrapText="1"/>
    </xf>
    <xf numFmtId="0" fontId="21" fillId="0" borderId="3" xfId="0" applyNumberFormat="1" applyFont="1" applyBorder="1" applyAlignment="1">
      <alignment horizontal="center" wrapText="1"/>
    </xf>
    <xf numFmtId="0" fontId="21" fillId="0" borderId="7" xfId="0" applyFont="1" applyBorder="1" applyAlignment="1">
      <alignment wrapText="1"/>
    </xf>
    <xf numFmtId="0" fontId="22" fillId="0" borderId="8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5" xfId="0" applyNumberFormat="1" applyFont="1" applyBorder="1" applyAlignment="1">
      <alignment horizontal="center" wrapText="1"/>
    </xf>
    <xf numFmtId="2" fontId="22" fillId="0" borderId="0" xfId="0" applyNumberFormat="1" applyFont="1" applyBorder="1" applyAlignment="1">
      <alignment horizontal="center" wrapText="1"/>
    </xf>
    <xf numFmtId="2" fontId="22" fillId="0" borderId="8" xfId="0" applyNumberFormat="1" applyFont="1" applyBorder="1" applyAlignment="1">
      <alignment horizontal="center" wrapText="1"/>
    </xf>
    <xf numFmtId="2" fontId="22" fillId="0" borderId="5" xfId="0" applyNumberFormat="1" applyFont="1" applyBorder="1" applyAlignment="1">
      <alignment horizontal="center" wrapText="1"/>
    </xf>
    <xf numFmtId="2" fontId="22" fillId="0" borderId="5" xfId="0" applyNumberFormat="1" applyFont="1" applyFill="1" applyBorder="1" applyAlignment="1">
      <alignment horizontal="center" wrapText="1"/>
    </xf>
    <xf numFmtId="0" fontId="21" fillId="4" borderId="11" xfId="0" applyNumberFormat="1" applyFont="1" applyFill="1" applyBorder="1" applyAlignment="1">
      <alignment horizontal="right" wrapText="1"/>
    </xf>
    <xf numFmtId="0" fontId="21" fillId="4" borderId="15" xfId="0" applyFont="1" applyFill="1" applyBorder="1" applyAlignment="1">
      <alignment wrapText="1"/>
    </xf>
    <xf numFmtId="0" fontId="21" fillId="0" borderId="1" xfId="0" applyNumberFormat="1" applyFont="1" applyBorder="1" applyAlignment="1">
      <alignment wrapText="1"/>
    </xf>
    <xf numFmtId="0" fontId="21" fillId="0" borderId="12" xfId="0" applyFont="1" applyFill="1" applyBorder="1" applyAlignment="1">
      <alignment wrapText="1"/>
    </xf>
    <xf numFmtId="0" fontId="21" fillId="0" borderId="16" xfId="0" applyNumberFormat="1" applyFont="1" applyBorder="1" applyAlignment="1">
      <alignment horizontal="center" wrapText="1"/>
    </xf>
    <xf numFmtId="1" fontId="21" fillId="0" borderId="1" xfId="0" applyNumberFormat="1" applyFont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0" fontId="21" fillId="0" borderId="14" xfId="0" applyNumberFormat="1" applyFont="1" applyBorder="1" applyAlignment="1">
      <alignment wrapText="1"/>
    </xf>
    <xf numFmtId="0" fontId="21" fillId="0" borderId="0" xfId="0" applyNumberFormat="1" applyFont="1" applyAlignment="1">
      <alignment horizontal="right" wrapText="1"/>
    </xf>
    <xf numFmtId="1" fontId="21" fillId="0" borderId="0" xfId="0" applyNumberFormat="1" applyFont="1" applyBorder="1" applyAlignment="1">
      <alignment wrapText="1"/>
    </xf>
    <xf numFmtId="0" fontId="21" fillId="0" borderId="0" xfId="0" applyNumberFormat="1" applyFont="1" applyFill="1" applyBorder="1" applyAlignment="1">
      <alignment wrapText="1"/>
    </xf>
    <xf numFmtId="1" fontId="21" fillId="0" borderId="3" xfId="0" applyNumberFormat="1" applyFont="1" applyBorder="1" applyAlignment="1">
      <alignment wrapText="1"/>
    </xf>
    <xf numFmtId="0" fontId="21" fillId="0" borderId="12" xfId="0" applyNumberFormat="1" applyFont="1" applyBorder="1" applyAlignment="1">
      <alignment horizontal="center" wrapText="1"/>
    </xf>
    <xf numFmtId="2" fontId="21" fillId="0" borderId="1" xfId="0" applyNumberFormat="1" applyFont="1" applyBorder="1" applyAlignment="1">
      <alignment wrapText="1"/>
    </xf>
    <xf numFmtId="2" fontId="21" fillId="0" borderId="6" xfId="0" applyNumberFormat="1" applyFont="1" applyBorder="1" applyAlignment="1">
      <alignment wrapText="1"/>
    </xf>
    <xf numFmtId="1" fontId="21" fillId="0" borderId="1" xfId="0" applyNumberFormat="1" applyFont="1" applyBorder="1" applyAlignment="1">
      <alignment wrapText="1"/>
    </xf>
    <xf numFmtId="2" fontId="21" fillId="0" borderId="6" xfId="0" applyNumberFormat="1" applyFont="1" applyFill="1" applyBorder="1" applyAlignment="1">
      <alignment wrapText="1"/>
    </xf>
    <xf numFmtId="0" fontId="21" fillId="0" borderId="8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2" fontId="21" fillId="0" borderId="5" xfId="0" applyNumberFormat="1" applyFont="1" applyFill="1" applyBorder="1" applyAlignment="1">
      <alignment wrapText="1"/>
    </xf>
    <xf numFmtId="2" fontId="21" fillId="0" borderId="1" xfId="0" applyNumberFormat="1" applyFont="1" applyBorder="1" applyAlignment="1">
      <alignment horizontal="center" wrapText="1"/>
    </xf>
    <xf numFmtId="2" fontId="21" fillId="0" borderId="6" xfId="0" applyNumberFormat="1" applyFont="1" applyBorder="1" applyAlignment="1">
      <alignment horizontal="center" wrapText="1"/>
    </xf>
    <xf numFmtId="0" fontId="21" fillId="0" borderId="0" xfId="0" applyFont="1" applyBorder="1"/>
    <xf numFmtId="49" fontId="21" fillId="0" borderId="5" xfId="0" applyNumberFormat="1" applyFont="1" applyBorder="1" applyAlignment="1">
      <alignment horizontal="center"/>
    </xf>
    <xf numFmtId="0" fontId="21" fillId="4" borderId="13" xfId="0" applyNumberFormat="1" applyFont="1" applyFill="1" applyBorder="1" applyAlignment="1">
      <alignment horizontal="right" wrapText="1"/>
    </xf>
    <xf numFmtId="0" fontId="21" fillId="4" borderId="11" xfId="0" applyFont="1" applyFill="1" applyBorder="1" applyAlignment="1">
      <alignment wrapText="1"/>
    </xf>
    <xf numFmtId="0" fontId="21" fillId="0" borderId="16" xfId="0" applyFont="1" applyFill="1" applyBorder="1" applyAlignment="1">
      <alignment wrapText="1"/>
    </xf>
    <xf numFmtId="0" fontId="21" fillId="0" borderId="0" xfId="0" applyNumberFormat="1" applyFont="1" applyFill="1" applyBorder="1" applyAlignment="1">
      <alignment horizontal="center" wrapText="1"/>
    </xf>
    <xf numFmtId="0" fontId="21" fillId="4" borderId="12" xfId="0" applyNumberFormat="1" applyFont="1" applyFill="1" applyBorder="1" applyAlignment="1">
      <alignment horizontal="right" wrapText="1"/>
    </xf>
    <xf numFmtId="0" fontId="21" fillId="0" borderId="2" xfId="0" applyNumberFormat="1" applyFont="1" applyBorder="1" applyAlignment="1">
      <alignment horizontal="center" wrapText="1"/>
    </xf>
    <xf numFmtId="0" fontId="21" fillId="0" borderId="8" xfId="0" applyNumberFormat="1" applyFont="1" applyBorder="1" applyAlignment="1">
      <alignment wrapText="1"/>
    </xf>
    <xf numFmtId="2" fontId="21" fillId="0" borderId="5" xfId="0" applyNumberFormat="1" applyFont="1" applyBorder="1" applyAlignment="1">
      <alignment wrapText="1"/>
    </xf>
    <xf numFmtId="2" fontId="21" fillId="0" borderId="2" xfId="0" applyNumberFormat="1" applyFont="1" applyBorder="1" applyAlignment="1">
      <alignment wrapText="1"/>
    </xf>
    <xf numFmtId="2" fontId="21" fillId="0" borderId="6" xfId="0" applyNumberFormat="1" applyFont="1" applyFill="1" applyBorder="1" applyAlignment="1">
      <alignment horizontal="center" wrapText="1"/>
    </xf>
    <xf numFmtId="2" fontId="21" fillId="0" borderId="16" xfId="0" applyNumberFormat="1" applyFont="1" applyBorder="1" applyAlignment="1">
      <alignment wrapText="1"/>
    </xf>
    <xf numFmtId="0" fontId="21" fillId="0" borderId="8" xfId="0" applyFont="1" applyBorder="1" applyAlignment="1"/>
    <xf numFmtId="0" fontId="21" fillId="0" borderId="0" xfId="0" applyFont="1" applyFill="1" applyBorder="1"/>
    <xf numFmtId="0" fontId="21" fillId="0" borderId="5" xfId="0" applyNumberFormat="1" applyFont="1" applyBorder="1" applyAlignment="1">
      <alignment horizontal="center"/>
    </xf>
    <xf numFmtId="2" fontId="21" fillId="0" borderId="2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left" wrapText="1"/>
    </xf>
    <xf numFmtId="0" fontId="21" fillId="0" borderId="0" xfId="0" applyNumberFormat="1" applyFont="1" applyAlignment="1">
      <alignment horizontal="center" wrapText="1"/>
    </xf>
    <xf numFmtId="1" fontId="21" fillId="0" borderId="0" xfId="0" applyNumberFormat="1" applyFont="1" applyAlignment="1">
      <alignment horizontal="center" wrapText="1"/>
    </xf>
    <xf numFmtId="2" fontId="21" fillId="0" borderId="4" xfId="0" applyNumberFormat="1" applyFont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/>
    </xf>
    <xf numFmtId="0" fontId="21" fillId="4" borderId="10" xfId="0" applyNumberFormat="1" applyFont="1" applyFill="1" applyBorder="1" applyAlignment="1">
      <alignment horizontal="right" wrapText="1"/>
    </xf>
    <xf numFmtId="0" fontId="21" fillId="0" borderId="6" xfId="0" applyFont="1" applyBorder="1" applyAlignment="1">
      <alignment horizontal="center" wrapText="1"/>
    </xf>
    <xf numFmtId="1" fontId="21" fillId="0" borderId="8" xfId="0" applyNumberFormat="1" applyFont="1" applyBorder="1" applyAlignment="1">
      <alignment horizontal="center" vertical="top" wrapText="1"/>
    </xf>
    <xf numFmtId="0" fontId="21" fillId="0" borderId="31" xfId="0" applyFont="1" applyBorder="1" applyAlignment="1">
      <alignment wrapText="1"/>
    </xf>
    <xf numFmtId="0" fontId="21" fillId="0" borderId="13" xfId="0" applyNumberFormat="1" applyFont="1" applyBorder="1" applyAlignment="1">
      <alignment wrapText="1"/>
    </xf>
    <xf numFmtId="0" fontId="21" fillId="0" borderId="11" xfId="0" applyNumberFormat="1" applyFont="1" applyBorder="1" applyAlignment="1">
      <alignment wrapText="1"/>
    </xf>
    <xf numFmtId="0" fontId="21" fillId="0" borderId="12" xfId="0" applyNumberFormat="1" applyFont="1" applyBorder="1" applyAlignment="1">
      <alignment wrapText="1"/>
    </xf>
    <xf numFmtId="1" fontId="21" fillId="0" borderId="13" xfId="0" applyNumberFormat="1" applyFont="1" applyBorder="1" applyAlignment="1">
      <alignment wrapText="1"/>
    </xf>
    <xf numFmtId="0" fontId="21" fillId="0" borderId="11" xfId="0" applyNumberFormat="1" applyFont="1" applyFill="1" applyBorder="1" applyAlignment="1">
      <alignment wrapText="1"/>
    </xf>
    <xf numFmtId="1" fontId="21" fillId="0" borderId="11" xfId="0" applyNumberFormat="1" applyFont="1" applyBorder="1" applyAlignment="1">
      <alignment horizontal="center" wrapText="1"/>
    </xf>
    <xf numFmtId="0" fontId="21" fillId="0" borderId="0" xfId="0" applyNumberFormat="1" applyFont="1" applyBorder="1" applyAlignment="1">
      <alignment wrapText="1"/>
    </xf>
    <xf numFmtId="2" fontId="21" fillId="0" borderId="8" xfId="0" applyNumberFormat="1" applyFont="1" applyBorder="1" applyAlignment="1">
      <alignment wrapText="1"/>
    </xf>
    <xf numFmtId="0" fontId="21" fillId="0" borderId="7" xfId="0" applyFont="1" applyBorder="1" applyAlignment="1">
      <alignment horizontal="left" wrapText="1"/>
    </xf>
    <xf numFmtId="0" fontId="21" fillId="4" borderId="12" xfId="0" applyNumberFormat="1" applyFont="1" applyFill="1" applyBorder="1" applyAlignment="1">
      <alignment horizontal="center" wrapText="1"/>
    </xf>
    <xf numFmtId="0" fontId="21" fillId="0" borderId="2" xfId="0" applyFont="1" applyBorder="1" applyAlignment="1">
      <alignment horizontal="left" wrapText="1"/>
    </xf>
    <xf numFmtId="2" fontId="21" fillId="0" borderId="7" xfId="0" applyNumberFormat="1" applyFont="1" applyBorder="1" applyAlignment="1">
      <alignment horizontal="right" wrapText="1"/>
    </xf>
    <xf numFmtId="2" fontId="21" fillId="2" borderId="15" xfId="0" applyNumberFormat="1" applyFont="1" applyFill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2" fontId="21" fillId="9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2" fontId="21" fillId="0" borderId="0" xfId="0" applyNumberFormat="1" applyFont="1" applyAlignment="1">
      <alignment horizontal="center" wrapText="1"/>
    </xf>
    <xf numFmtId="2" fontId="21" fillId="0" borderId="0" xfId="0" applyNumberFormat="1" applyFont="1" applyFill="1" applyAlignment="1">
      <alignment wrapText="1"/>
    </xf>
    <xf numFmtId="0" fontId="21" fillId="0" borderId="0" xfId="0" applyFont="1" applyFill="1" applyAlignment="1">
      <alignment wrapText="1"/>
    </xf>
    <xf numFmtId="165" fontId="21" fillId="0" borderId="0" xfId="0" applyNumberFormat="1" applyFont="1" applyAlignment="1">
      <alignment wrapText="1"/>
    </xf>
    <xf numFmtId="165" fontId="21" fillId="0" borderId="0" xfId="0" applyNumberFormat="1" applyFont="1" applyFill="1" applyAlignment="1">
      <alignment wrapText="1"/>
    </xf>
    <xf numFmtId="165" fontId="21" fillId="0" borderId="0" xfId="0" applyNumberFormat="1" applyFont="1" applyAlignment="1">
      <alignment horizontal="center" wrapText="1"/>
    </xf>
    <xf numFmtId="0" fontId="22" fillId="0" borderId="5" xfId="0" applyFont="1" applyBorder="1" applyAlignment="1">
      <alignment wrapText="1"/>
    </xf>
    <xf numFmtId="2" fontId="22" fillId="0" borderId="0" xfId="0" applyNumberFormat="1" applyFont="1" applyFill="1" applyBorder="1" applyAlignment="1">
      <alignment horizontal="center" wrapText="1"/>
    </xf>
    <xf numFmtId="0" fontId="21" fillId="0" borderId="0" xfId="0" applyNumberFormat="1" applyFont="1" applyAlignment="1">
      <alignment horizontal="center"/>
    </xf>
    <xf numFmtId="2" fontId="21" fillId="0" borderId="11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 wrapText="1"/>
    </xf>
    <xf numFmtId="2" fontId="22" fillId="0" borderId="8" xfId="0" applyNumberFormat="1" applyFont="1" applyFill="1" applyBorder="1" applyAlignment="1">
      <alignment horizontal="center" wrapText="1"/>
    </xf>
    <xf numFmtId="0" fontId="21" fillId="4" borderId="31" xfId="0" applyFont="1" applyFill="1" applyBorder="1" applyAlignment="1">
      <alignment wrapText="1"/>
    </xf>
    <xf numFmtId="0" fontId="21" fillId="4" borderId="12" xfId="0" applyFont="1" applyFill="1" applyBorder="1" applyAlignment="1">
      <alignment wrapText="1"/>
    </xf>
    <xf numFmtId="2" fontId="21" fillId="4" borderId="11" xfId="0" applyNumberFormat="1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wrapText="1"/>
    </xf>
    <xf numFmtId="2" fontId="21" fillId="0" borderId="13" xfId="0" applyNumberFormat="1" applyFont="1" applyBorder="1" applyAlignment="1">
      <alignment horizontal="center" wrapText="1"/>
    </xf>
    <xf numFmtId="0" fontId="22" fillId="0" borderId="8" xfId="0" applyNumberFormat="1" applyFont="1" applyBorder="1" applyAlignment="1">
      <alignment horizontal="center" wrapText="1"/>
    </xf>
    <xf numFmtId="0" fontId="22" fillId="0" borderId="0" xfId="0" applyNumberFormat="1" applyFont="1" applyBorder="1" applyAlignment="1">
      <alignment horizontal="center" wrapText="1"/>
    </xf>
    <xf numFmtId="0" fontId="22" fillId="0" borderId="5" xfId="0" applyNumberFormat="1" applyFont="1" applyFill="1" applyBorder="1" applyAlignment="1">
      <alignment horizontal="center" wrapText="1"/>
    </xf>
    <xf numFmtId="2" fontId="21" fillId="4" borderId="11" xfId="0" applyNumberFormat="1" applyFont="1" applyFill="1" applyBorder="1" applyAlignment="1">
      <alignment horizontal="center" wrapText="1"/>
    </xf>
    <xf numFmtId="165" fontId="21" fillId="0" borderId="0" xfId="0" applyNumberFormat="1" applyFont="1" applyFill="1" applyBorder="1" applyAlignment="1">
      <alignment horizontal="center" wrapText="1"/>
    </xf>
    <xf numFmtId="0" fontId="22" fillId="0" borderId="8" xfId="0" applyFont="1" applyBorder="1"/>
    <xf numFmtId="0" fontId="22" fillId="0" borderId="0" xfId="0" applyFont="1" applyBorder="1"/>
    <xf numFmtId="0" fontId="22" fillId="0" borderId="5" xfId="0" applyNumberFormat="1" applyFont="1" applyBorder="1" applyAlignment="1">
      <alignment horizontal="center"/>
    </xf>
    <xf numFmtId="2" fontId="22" fillId="0" borderId="8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22" fillId="0" borderId="0" xfId="0" applyNumberFormat="1" applyFont="1" applyBorder="1" applyAlignment="1">
      <alignment horizontal="center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165" fontId="21" fillId="0" borderId="1" xfId="0" applyNumberFormat="1" applyFont="1" applyFill="1" applyBorder="1" applyAlignment="1">
      <alignment horizontal="center" wrapText="1"/>
    </xf>
    <xf numFmtId="0" fontId="21" fillId="0" borderId="1" xfId="0" applyNumberFormat="1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horizontal="center" wrapText="1"/>
    </xf>
    <xf numFmtId="0" fontId="21" fillId="4" borderId="30" xfId="0" applyFont="1" applyFill="1" applyBorder="1" applyAlignment="1">
      <alignment wrapText="1"/>
    </xf>
    <xf numFmtId="0" fontId="21" fillId="4" borderId="3" xfId="0" applyFont="1" applyFill="1" applyBorder="1" applyAlignment="1">
      <alignment wrapText="1"/>
    </xf>
    <xf numFmtId="2" fontId="21" fillId="4" borderId="9" xfId="0" applyNumberFormat="1" applyFont="1" applyFill="1" applyBorder="1" applyAlignment="1">
      <alignment horizontal="center" wrapText="1"/>
    </xf>
    <xf numFmtId="2" fontId="21" fillId="4" borderId="13" xfId="0" applyNumberFormat="1" applyFont="1" applyFill="1" applyBorder="1" applyAlignment="1">
      <alignment horizontal="center" wrapText="1"/>
    </xf>
    <xf numFmtId="2" fontId="21" fillId="0" borderId="7" xfId="0" applyNumberFormat="1" applyFont="1" applyBorder="1" applyAlignment="1">
      <alignment horizontal="center" wrapText="1"/>
    </xf>
    <xf numFmtId="2" fontId="21" fillId="0" borderId="2" xfId="0" applyNumberFormat="1" applyFont="1" applyBorder="1" applyAlignment="1">
      <alignment horizontal="center" wrapText="1"/>
    </xf>
    <xf numFmtId="0" fontId="21" fillId="2" borderId="3" xfId="0" applyFont="1" applyFill="1" applyBorder="1" applyAlignment="1">
      <alignment wrapText="1"/>
    </xf>
    <xf numFmtId="0" fontId="21" fillId="2" borderId="15" xfId="0" applyFont="1" applyFill="1" applyBorder="1" applyAlignment="1">
      <alignment wrapText="1"/>
    </xf>
    <xf numFmtId="2" fontId="21" fillId="2" borderId="15" xfId="0" applyNumberFormat="1" applyFont="1" applyFill="1" applyBorder="1" applyAlignment="1">
      <alignment horizontal="center" wrapText="1"/>
    </xf>
    <xf numFmtId="0" fontId="21" fillId="9" borderId="0" xfId="0" applyFont="1" applyFill="1" applyBorder="1" applyAlignment="1">
      <alignment wrapText="1"/>
    </xf>
    <xf numFmtId="2" fontId="21" fillId="9" borderId="0" xfId="0" applyNumberFormat="1" applyFont="1" applyFill="1" applyBorder="1" applyAlignment="1">
      <alignment horizontal="center" wrapText="1"/>
    </xf>
    <xf numFmtId="2" fontId="21" fillId="9" borderId="2" xfId="0" applyNumberFormat="1" applyFont="1" applyFill="1" applyBorder="1" applyAlignment="1">
      <alignment horizontal="center" wrapText="1"/>
    </xf>
    <xf numFmtId="1" fontId="22" fillId="0" borderId="1" xfId="0" applyNumberFormat="1" applyFont="1" applyBorder="1" applyAlignment="1">
      <alignment horizontal="right"/>
    </xf>
    <xf numFmtId="0" fontId="22" fillId="0" borderId="0" xfId="0" applyNumberFormat="1" applyFont="1" applyAlignment="1">
      <alignment horizontal="right"/>
    </xf>
    <xf numFmtId="0" fontId="22" fillId="0" borderId="0" xfId="0" applyNumberFormat="1" applyFont="1" applyFill="1" applyAlignment="1"/>
    <xf numFmtId="1" fontId="22" fillId="0" borderId="0" xfId="0" applyNumberFormat="1" applyFont="1" applyBorder="1" applyAlignment="1">
      <alignment horizontal="right"/>
    </xf>
    <xf numFmtId="0" fontId="22" fillId="0" borderId="0" xfId="0" applyFont="1" applyAlignment="1"/>
    <xf numFmtId="1" fontId="22" fillId="0" borderId="0" xfId="0" applyNumberFormat="1" applyFont="1" applyAlignment="1"/>
    <xf numFmtId="1" fontId="22" fillId="0" borderId="0" xfId="0" applyNumberFormat="1" applyFont="1" applyBorder="1" applyAlignment="1"/>
    <xf numFmtId="165" fontId="22" fillId="0" borderId="0" xfId="0" applyNumberFormat="1" applyFont="1" applyAlignment="1"/>
    <xf numFmtId="0" fontId="22" fillId="0" borderId="0" xfId="0" applyFont="1" applyBorder="1" applyAlignment="1"/>
    <xf numFmtId="0" fontId="22" fillId="0" borderId="0" xfId="0" applyNumberFormat="1" applyFont="1" applyAlignment="1">
      <alignment wrapText="1"/>
    </xf>
    <xf numFmtId="1" fontId="22" fillId="0" borderId="0" xfId="0" applyNumberFormat="1" applyFont="1" applyAlignment="1">
      <alignment wrapText="1"/>
    </xf>
    <xf numFmtId="0" fontId="22" fillId="0" borderId="0" xfId="0" applyNumberFormat="1" applyFont="1" applyFill="1" applyAlignment="1">
      <alignment wrapText="1"/>
    </xf>
    <xf numFmtId="0" fontId="22" fillId="0" borderId="4" xfId="0" applyFont="1" applyBorder="1" applyAlignment="1">
      <alignment wrapText="1"/>
    </xf>
    <xf numFmtId="0" fontId="22" fillId="0" borderId="5" xfId="0" applyFont="1" applyBorder="1" applyAlignment="1">
      <alignment horizontal="center" wrapText="1"/>
    </xf>
    <xf numFmtId="1" fontId="22" fillId="0" borderId="6" xfId="0" applyNumberFormat="1" applyFont="1" applyBorder="1" applyAlignment="1">
      <alignment wrapText="1"/>
    </xf>
    <xf numFmtId="0" fontId="22" fillId="0" borderId="7" xfId="0" applyNumberFormat="1" applyFont="1" applyFill="1" applyBorder="1" applyAlignment="1">
      <alignment horizontal="center" wrapText="1"/>
    </xf>
    <xf numFmtId="0" fontId="22" fillId="0" borderId="9" xfId="0" applyNumberFormat="1" applyFont="1" applyBorder="1" applyAlignment="1">
      <alignment horizontal="center" wrapText="1"/>
    </xf>
    <xf numFmtId="0" fontId="22" fillId="0" borderId="3" xfId="0" applyNumberFormat="1" applyFont="1" applyBorder="1" applyAlignment="1">
      <alignment horizontal="center" wrapText="1"/>
    </xf>
    <xf numFmtId="1" fontId="22" fillId="0" borderId="5" xfId="0" applyNumberFormat="1" applyFont="1" applyBorder="1" applyAlignment="1">
      <alignment wrapText="1"/>
    </xf>
    <xf numFmtId="0" fontId="22" fillId="0" borderId="2" xfId="0" applyNumberFormat="1" applyFont="1" applyFill="1" applyBorder="1" applyAlignment="1">
      <alignment wrapText="1"/>
    </xf>
    <xf numFmtId="0" fontId="22" fillId="0" borderId="9" xfId="0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22" fillId="0" borderId="10" xfId="0" applyFont="1" applyBorder="1" applyAlignment="1">
      <alignment horizontal="center" wrapText="1"/>
    </xf>
    <xf numFmtId="0" fontId="22" fillId="0" borderId="11" xfId="0" applyNumberFormat="1" applyFont="1" applyBorder="1" applyAlignment="1">
      <alignment horizontal="center" wrapText="1"/>
    </xf>
    <xf numFmtId="0" fontId="22" fillId="0" borderId="12" xfId="0" applyNumberFormat="1" applyFont="1" applyBorder="1" applyAlignment="1">
      <alignment horizontal="center" wrapText="1"/>
    </xf>
    <xf numFmtId="1" fontId="22" fillId="0" borderId="11" xfId="0" applyNumberFormat="1" applyFont="1" applyBorder="1" applyAlignment="1">
      <alignment horizontal="center" wrapText="1"/>
    </xf>
    <xf numFmtId="0" fontId="22" fillId="0" borderId="11" xfId="0" applyNumberFormat="1" applyFont="1" applyFill="1" applyBorder="1" applyAlignment="1">
      <alignment horizontal="center" wrapText="1"/>
    </xf>
    <xf numFmtId="0" fontId="22" fillId="0" borderId="10" xfId="0" applyFont="1" applyBorder="1" applyAlignment="1">
      <alignment wrapText="1"/>
    </xf>
    <xf numFmtId="0" fontId="22" fillId="0" borderId="6" xfId="0" applyFont="1" applyBorder="1" applyAlignment="1">
      <alignment horizontal="center" wrapText="1"/>
    </xf>
    <xf numFmtId="0" fontId="22" fillId="0" borderId="5" xfId="0" applyNumberFormat="1" applyFont="1" applyBorder="1" applyAlignment="1">
      <alignment wrapText="1"/>
    </xf>
    <xf numFmtId="0" fontId="22" fillId="0" borderId="2" xfId="0" applyNumberFormat="1" applyFont="1" applyBorder="1" applyAlignment="1">
      <alignment wrapText="1"/>
    </xf>
    <xf numFmtId="0" fontId="22" fillId="0" borderId="6" xfId="0" applyNumberFormat="1" applyFont="1" applyFill="1" applyBorder="1" applyAlignment="1">
      <alignment wrapText="1"/>
    </xf>
    <xf numFmtId="0" fontId="22" fillId="0" borderId="6" xfId="0" applyFont="1" applyBorder="1" applyAlignment="1">
      <alignment wrapText="1"/>
    </xf>
    <xf numFmtId="0" fontId="22" fillId="0" borderId="8" xfId="0" applyFont="1" applyFill="1" applyBorder="1" applyAlignment="1">
      <alignment wrapText="1"/>
    </xf>
    <xf numFmtId="0" fontId="22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wrapText="1"/>
    </xf>
    <xf numFmtId="0" fontId="22" fillId="0" borderId="2" xfId="0" applyNumberFormat="1" applyFont="1" applyFill="1" applyBorder="1" applyAlignment="1">
      <alignment horizontal="center" wrapText="1"/>
    </xf>
    <xf numFmtId="0" fontId="22" fillId="0" borderId="12" xfId="0" applyFont="1" applyBorder="1" applyAlignment="1">
      <alignment wrapText="1"/>
    </xf>
    <xf numFmtId="0" fontId="22" fillId="0" borderId="11" xfId="0" applyFont="1" applyBorder="1" applyAlignment="1">
      <alignment wrapText="1"/>
    </xf>
    <xf numFmtId="0" fontId="22" fillId="0" borderId="4" xfId="0" applyFont="1" applyFill="1" applyBorder="1" applyAlignment="1">
      <alignment wrapText="1"/>
    </xf>
    <xf numFmtId="1" fontId="22" fillId="0" borderId="5" xfId="0" applyNumberFormat="1" applyFont="1" applyBorder="1" applyAlignment="1">
      <alignment horizontal="center" wrapText="1"/>
    </xf>
    <xf numFmtId="0" fontId="22" fillId="0" borderId="6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center" wrapText="1"/>
    </xf>
    <xf numFmtId="1" fontId="22" fillId="0" borderId="1" xfId="0" applyNumberFormat="1" applyFont="1" applyBorder="1" applyAlignment="1">
      <alignment horizontal="center" wrapText="1"/>
    </xf>
    <xf numFmtId="0" fontId="22" fillId="0" borderId="8" xfId="0" applyNumberFormat="1" applyFont="1" applyFill="1" applyBorder="1" applyAlignment="1">
      <alignment horizontal="center" wrapText="1"/>
    </xf>
    <xf numFmtId="0" fontId="22" fillId="0" borderId="2" xfId="0" applyNumberFormat="1" applyFont="1" applyBorder="1" applyAlignment="1">
      <alignment horizontal="center" wrapText="1"/>
    </xf>
    <xf numFmtId="1" fontId="22" fillId="0" borderId="0" xfId="0" applyNumberFormat="1" applyFont="1" applyBorder="1" applyAlignment="1">
      <alignment horizontal="center" wrapText="1"/>
    </xf>
    <xf numFmtId="0" fontId="22" fillId="0" borderId="5" xfId="0" applyNumberFormat="1" applyFont="1" applyFill="1" applyBorder="1" applyAlignment="1">
      <alignment wrapText="1"/>
    </xf>
    <xf numFmtId="0" fontId="22" fillId="0" borderId="14" xfId="0" applyFont="1" applyFill="1" applyBorder="1" applyAlignment="1">
      <alignment wrapText="1"/>
    </xf>
    <xf numFmtId="0" fontId="22" fillId="2" borderId="10" xfId="0" applyNumberFormat="1" applyFont="1" applyFill="1" applyBorder="1" applyAlignment="1">
      <alignment horizontal="right" wrapText="1"/>
    </xf>
    <xf numFmtId="0" fontId="22" fillId="2" borderId="10" xfId="0" applyFont="1" applyFill="1" applyBorder="1" applyAlignment="1">
      <alignment wrapText="1"/>
    </xf>
    <xf numFmtId="0" fontId="22" fillId="0" borderId="1" xfId="0" applyFont="1" applyBorder="1" applyAlignment="1">
      <alignment wrapText="1"/>
    </xf>
    <xf numFmtId="49" fontId="22" fillId="0" borderId="1" xfId="0" applyNumberFormat="1" applyFont="1" applyBorder="1" applyAlignment="1">
      <alignment horizontal="right" wrapText="1"/>
    </xf>
    <xf numFmtId="0" fontId="22" fillId="0" borderId="0" xfId="0" applyNumberFormat="1" applyFont="1" applyFill="1" applyBorder="1" applyAlignment="1">
      <alignment wrapText="1"/>
    </xf>
    <xf numFmtId="0" fontId="22" fillId="0" borderId="7" xfId="0" applyNumberFormat="1" applyFont="1" applyFill="1" applyBorder="1" applyAlignment="1">
      <alignment horizontal="left" wrapText="1"/>
    </xf>
    <xf numFmtId="0" fontId="22" fillId="0" borderId="13" xfId="0" applyNumberFormat="1" applyFont="1" applyBorder="1" applyAlignment="1">
      <alignment horizontal="center" wrapText="1"/>
    </xf>
    <xf numFmtId="0" fontId="22" fillId="0" borderId="4" xfId="0" applyNumberFormat="1" applyFont="1" applyBorder="1" applyAlignment="1">
      <alignment wrapText="1"/>
    </xf>
    <xf numFmtId="0" fontId="22" fillId="0" borderId="6" xfId="0" applyNumberFormat="1" applyFont="1" applyBorder="1" applyAlignment="1">
      <alignment wrapText="1"/>
    </xf>
    <xf numFmtId="1" fontId="22" fillId="0" borderId="4" xfId="0" applyNumberFormat="1" applyFont="1" applyBorder="1" applyAlignment="1">
      <alignment wrapText="1"/>
    </xf>
    <xf numFmtId="165" fontId="22" fillId="0" borderId="5" xfId="0" applyNumberFormat="1" applyFont="1" applyBorder="1" applyAlignment="1">
      <alignment horizontal="center" wrapText="1"/>
    </xf>
    <xf numFmtId="1" fontId="22" fillId="0" borderId="8" xfId="0" applyNumberFormat="1" applyFont="1" applyBorder="1" applyAlignment="1">
      <alignment horizontal="center" wrapText="1"/>
    </xf>
    <xf numFmtId="49" fontId="22" fillId="0" borderId="6" xfId="0" applyNumberFormat="1" applyFont="1" applyBorder="1" applyAlignment="1">
      <alignment horizontal="center" wrapText="1"/>
    </xf>
    <xf numFmtId="0" fontId="22" fillId="0" borderId="4" xfId="0" applyNumberFormat="1" applyFont="1" applyBorder="1" applyAlignment="1">
      <alignment horizontal="center" wrapText="1"/>
    </xf>
    <xf numFmtId="1" fontId="22" fillId="0" borderId="4" xfId="0" applyNumberFormat="1" applyFont="1" applyBorder="1" applyAlignment="1">
      <alignment horizontal="center" wrapText="1"/>
    </xf>
    <xf numFmtId="0" fontId="22" fillId="0" borderId="2" xfId="0" applyFont="1" applyBorder="1" applyAlignment="1">
      <alignment wrapText="1"/>
    </xf>
    <xf numFmtId="2" fontId="22" fillId="0" borderId="0" xfId="0" applyNumberFormat="1" applyFont="1" applyBorder="1"/>
    <xf numFmtId="165" fontId="22" fillId="0" borderId="0" xfId="0" applyNumberFormat="1" applyFont="1" applyBorder="1" applyAlignment="1">
      <alignment horizontal="center" wrapText="1"/>
    </xf>
    <xf numFmtId="165" fontId="22" fillId="0" borderId="8" xfId="0" applyNumberFormat="1" applyFont="1" applyBorder="1" applyAlignment="1">
      <alignment horizontal="center" wrapText="1"/>
    </xf>
    <xf numFmtId="0" fontId="22" fillId="2" borderId="11" xfId="0" applyNumberFormat="1" applyFont="1" applyFill="1" applyBorder="1" applyAlignment="1">
      <alignment horizontal="right" wrapText="1"/>
    </xf>
    <xf numFmtId="0" fontId="22" fillId="2" borderId="11" xfId="0" applyFont="1" applyFill="1" applyBorder="1" applyAlignment="1">
      <alignment wrapText="1"/>
    </xf>
    <xf numFmtId="1" fontId="22" fillId="0" borderId="6" xfId="0" applyNumberFormat="1" applyFont="1" applyBorder="1" applyAlignment="1">
      <alignment horizontal="center" wrapText="1"/>
    </xf>
    <xf numFmtId="0" fontId="22" fillId="0" borderId="6" xfId="0" applyNumberFormat="1" applyFont="1" applyFill="1" applyBorder="1" applyAlignment="1">
      <alignment horizontal="center" wrapText="1"/>
    </xf>
    <xf numFmtId="0" fontId="22" fillId="0" borderId="1" xfId="0" applyNumberFormat="1" applyFont="1" applyBorder="1" applyAlignment="1">
      <alignment wrapText="1"/>
    </xf>
    <xf numFmtId="0" fontId="22" fillId="0" borderId="12" xfId="0" applyFont="1" applyFill="1" applyBorder="1" applyAlignment="1">
      <alignment wrapText="1"/>
    </xf>
    <xf numFmtId="1" fontId="22" fillId="0" borderId="2" xfId="0" applyNumberFormat="1" applyFont="1" applyBorder="1" applyAlignment="1">
      <alignment horizontal="center" wrapText="1"/>
    </xf>
    <xf numFmtId="0" fontId="22" fillId="0" borderId="10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right" wrapText="1"/>
    </xf>
    <xf numFmtId="0" fontId="22" fillId="0" borderId="0" xfId="0" applyNumberFormat="1" applyFont="1" applyAlignment="1">
      <alignment horizontal="right" wrapText="1"/>
    </xf>
    <xf numFmtId="0" fontId="22" fillId="0" borderId="0" xfId="0" applyNumberFormat="1" applyFont="1" applyBorder="1" applyAlignment="1">
      <alignment wrapText="1"/>
    </xf>
    <xf numFmtId="2" fontId="22" fillId="0" borderId="6" xfId="0" applyNumberFormat="1" applyFont="1" applyBorder="1" applyAlignment="1">
      <alignment wrapText="1"/>
    </xf>
    <xf numFmtId="2" fontId="22" fillId="0" borderId="1" xfId="0" applyNumberFormat="1" applyFont="1" applyBorder="1" applyAlignment="1">
      <alignment wrapText="1"/>
    </xf>
    <xf numFmtId="1" fontId="22" fillId="0" borderId="7" xfId="0" applyNumberFormat="1" applyFont="1" applyBorder="1" applyAlignment="1">
      <alignment wrapText="1"/>
    </xf>
    <xf numFmtId="2" fontId="22" fillId="0" borderId="6" xfId="0" applyNumberFormat="1" applyFont="1" applyFill="1" applyBorder="1" applyAlignment="1">
      <alignment wrapText="1"/>
    </xf>
    <xf numFmtId="0" fontId="22" fillId="0" borderId="8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2" fontId="22" fillId="0" borderId="6" xfId="0" applyNumberFormat="1" applyFont="1" applyBorder="1" applyAlignment="1">
      <alignment horizontal="center" wrapText="1"/>
    </xf>
    <xf numFmtId="2" fontId="22" fillId="0" borderId="1" xfId="0" applyNumberFormat="1" applyFont="1" applyBorder="1" applyAlignment="1">
      <alignment horizontal="center" wrapText="1"/>
    </xf>
    <xf numFmtId="1" fontId="22" fillId="0" borderId="7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/>
    </xf>
    <xf numFmtId="49" fontId="22" fillId="2" borderId="11" xfId="0" applyNumberFormat="1" applyFont="1" applyFill="1" applyBorder="1" applyAlignment="1">
      <alignment horizontal="right" wrapText="1"/>
    </xf>
    <xf numFmtId="0" fontId="22" fillId="0" borderId="7" xfId="0" applyNumberFormat="1" applyFont="1" applyFill="1" applyBorder="1" applyAlignment="1">
      <alignment wrapText="1"/>
    </xf>
    <xf numFmtId="2" fontId="22" fillId="0" borderId="2" xfId="0" applyNumberFormat="1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wrapText="1"/>
    </xf>
    <xf numFmtId="2" fontId="22" fillId="0" borderId="4" xfId="0" applyNumberFormat="1" applyFont="1" applyBorder="1" applyAlignment="1">
      <alignment horizontal="center" wrapText="1"/>
    </xf>
    <xf numFmtId="2" fontId="22" fillId="2" borderId="11" xfId="0" applyNumberFormat="1" applyFont="1" applyFill="1" applyBorder="1" applyAlignment="1">
      <alignment horizontal="right" wrapText="1"/>
    </xf>
    <xf numFmtId="0" fontId="22" fillId="0" borderId="1" xfId="0" applyNumberFormat="1" applyFont="1" applyFill="1" applyBorder="1" applyAlignment="1">
      <alignment horizontal="right" wrapText="1"/>
    </xf>
    <xf numFmtId="2" fontId="22" fillId="0" borderId="8" xfId="0" applyNumberFormat="1" applyFont="1" applyBorder="1" applyAlignment="1">
      <alignment wrapText="1"/>
    </xf>
    <xf numFmtId="2" fontId="22" fillId="0" borderId="5" xfId="0" applyNumberFormat="1" applyFont="1" applyBorder="1" applyAlignment="1">
      <alignment wrapText="1"/>
    </xf>
    <xf numFmtId="2" fontId="22" fillId="0" borderId="2" xfId="0" applyNumberFormat="1" applyFont="1" applyBorder="1" applyAlignment="1">
      <alignment wrapText="1"/>
    </xf>
    <xf numFmtId="1" fontId="22" fillId="0" borderId="8" xfId="0" applyNumberFormat="1" applyFont="1" applyBorder="1" applyAlignment="1">
      <alignment wrapText="1"/>
    </xf>
    <xf numFmtId="2" fontId="22" fillId="0" borderId="6" xfId="0" applyNumberFormat="1" applyFont="1" applyFill="1" applyBorder="1" applyAlignment="1">
      <alignment horizontal="center" wrapText="1"/>
    </xf>
    <xf numFmtId="2" fontId="22" fillId="0" borderId="8" xfId="0" applyNumberFormat="1" applyFont="1" applyFill="1" applyBorder="1" applyAlignment="1">
      <alignment wrapText="1"/>
    </xf>
    <xf numFmtId="0" fontId="22" fillId="0" borderId="0" xfId="0" applyFont="1" applyFill="1" applyBorder="1"/>
    <xf numFmtId="2" fontId="22" fillId="0" borderId="5" xfId="0" applyNumberFormat="1" applyFont="1" applyBorder="1" applyAlignment="1">
      <alignment horizontal="left" wrapText="1"/>
    </xf>
    <xf numFmtId="2" fontId="22" fillId="0" borderId="1" xfId="0" applyNumberFormat="1" applyFont="1" applyBorder="1" applyAlignment="1">
      <alignment horizontal="right" wrapText="1"/>
    </xf>
    <xf numFmtId="2" fontId="22" fillId="0" borderId="4" xfId="0" applyNumberFormat="1" applyFont="1" applyBorder="1" applyAlignment="1">
      <alignment wrapText="1"/>
    </xf>
    <xf numFmtId="2" fontId="22" fillId="0" borderId="5" xfId="0" applyNumberFormat="1" applyFont="1" applyFill="1" applyBorder="1" applyAlignment="1">
      <alignment horizontal="center"/>
    </xf>
    <xf numFmtId="2" fontId="22" fillId="0" borderId="5" xfId="0" applyNumberFormat="1" applyFont="1" applyFill="1" applyBorder="1"/>
    <xf numFmtId="0" fontId="22" fillId="0" borderId="13" xfId="0" applyFont="1" applyBorder="1" applyAlignment="1">
      <alignment wrapText="1"/>
    </xf>
    <xf numFmtId="0" fontId="22" fillId="0" borderId="11" xfId="0" applyFont="1" applyBorder="1" applyAlignment="1">
      <alignment horizontal="center" wrapText="1"/>
    </xf>
    <xf numFmtId="0" fontId="22" fillId="0" borderId="13" xfId="0" applyNumberFormat="1" applyFont="1" applyBorder="1" applyAlignment="1">
      <alignment wrapText="1"/>
    </xf>
    <xf numFmtId="0" fontId="22" fillId="0" borderId="11" xfId="0" applyNumberFormat="1" applyFont="1" applyBorder="1" applyAlignment="1">
      <alignment wrapText="1"/>
    </xf>
    <xf numFmtId="0" fontId="22" fillId="0" borderId="12" xfId="0" applyNumberFormat="1" applyFont="1" applyBorder="1" applyAlignment="1">
      <alignment wrapText="1"/>
    </xf>
    <xf numFmtId="1" fontId="22" fillId="0" borderId="13" xfId="0" applyNumberFormat="1" applyFont="1" applyBorder="1" applyAlignment="1">
      <alignment wrapText="1"/>
    </xf>
    <xf numFmtId="0" fontId="22" fillId="0" borderId="11" xfId="0" applyNumberFormat="1" applyFont="1" applyFill="1" applyBorder="1" applyAlignment="1">
      <alignment wrapText="1"/>
    </xf>
    <xf numFmtId="2" fontId="22" fillId="0" borderId="0" xfId="0" applyNumberFormat="1" applyFont="1" applyBorder="1" applyAlignment="1">
      <alignment wrapText="1"/>
    </xf>
    <xf numFmtId="2" fontId="22" fillId="0" borderId="10" xfId="0" applyNumberFormat="1" applyFont="1" applyBorder="1" applyAlignment="1">
      <alignment horizontal="center" wrapText="1"/>
    </xf>
    <xf numFmtId="0" fontId="22" fillId="0" borderId="14" xfId="0" applyFont="1" applyBorder="1" applyAlignment="1">
      <alignment wrapText="1"/>
    </xf>
    <xf numFmtId="2" fontId="22" fillId="2" borderId="10" xfId="0" applyNumberFormat="1" applyFont="1" applyFill="1" applyBorder="1" applyAlignment="1">
      <alignment horizontal="right" wrapText="1"/>
    </xf>
    <xf numFmtId="0" fontId="22" fillId="2" borderId="0" xfId="0" applyFont="1" applyFill="1" applyBorder="1" applyAlignment="1">
      <alignment wrapText="1"/>
    </xf>
    <xf numFmtId="49" fontId="22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horizontal="center" wrapText="1"/>
    </xf>
    <xf numFmtId="2" fontId="22" fillId="0" borderId="0" xfId="0" applyNumberFormat="1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NumberFormat="1" applyFont="1" applyAlignment="1">
      <alignment horizontal="center" wrapText="1"/>
    </xf>
    <xf numFmtId="1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165" fontId="22" fillId="0" borderId="0" xfId="0" applyNumberFormat="1" applyFont="1" applyAlignment="1">
      <alignment horizontal="center" wrapText="1"/>
    </xf>
    <xf numFmtId="165" fontId="22" fillId="0" borderId="0" xfId="0" applyNumberFormat="1" applyFont="1" applyAlignment="1">
      <alignment wrapText="1"/>
    </xf>
    <xf numFmtId="0" fontId="22" fillId="0" borderId="0" xfId="0" applyFont="1" applyBorder="1" applyAlignment="1">
      <alignment horizontal="right" wrapText="1"/>
    </xf>
    <xf numFmtId="165" fontId="22" fillId="0" borderId="0" xfId="0" applyNumberFormat="1" applyFont="1" applyAlignment="1">
      <alignment horizontal="left" wrapText="1"/>
    </xf>
    <xf numFmtId="165" fontId="22" fillId="0" borderId="0" xfId="0" applyNumberFormat="1" applyFont="1" applyFill="1" applyAlignment="1">
      <alignment wrapText="1"/>
    </xf>
    <xf numFmtId="0" fontId="22" fillId="0" borderId="5" xfId="0" applyFont="1" applyBorder="1" applyAlignment="1">
      <alignment horizontal="right" wrapText="1"/>
    </xf>
    <xf numFmtId="0" fontId="21" fillId="0" borderId="0" xfId="0" applyFont="1" applyBorder="1" applyAlignment="1"/>
    <xf numFmtId="1" fontId="21" fillId="0" borderId="0" xfId="0" applyNumberFormat="1" applyFont="1" applyBorder="1" applyAlignment="1"/>
    <xf numFmtId="1" fontId="21" fillId="0" borderId="2" xfId="0" applyNumberFormat="1" applyFont="1" applyBorder="1" applyAlignment="1"/>
    <xf numFmtId="0" fontId="21" fillId="0" borderId="0" xfId="0" applyFont="1" applyBorder="1" applyAlignment="1">
      <alignment horizontal="left"/>
    </xf>
    <xf numFmtId="0" fontId="21" fillId="0" borderId="13" xfId="0" applyFont="1" applyBorder="1" applyAlignment="1">
      <alignment wrapText="1"/>
    </xf>
    <xf numFmtId="0" fontId="21" fillId="0" borderId="11" xfId="0" applyFont="1" applyBorder="1" applyAlignment="1">
      <alignment horizontal="center" wrapText="1"/>
    </xf>
    <xf numFmtId="165" fontId="21" fillId="0" borderId="11" xfId="0" applyNumberFormat="1" applyFont="1" applyBorder="1" applyAlignment="1">
      <alignment horizontal="center" wrapText="1"/>
    </xf>
    <xf numFmtId="0" fontId="21" fillId="2" borderId="9" xfId="0" applyFont="1" applyFill="1" applyBorder="1" applyAlignment="1">
      <alignment wrapText="1"/>
    </xf>
    <xf numFmtId="165" fontId="21" fillId="2" borderId="10" xfId="0" applyNumberFormat="1" applyFont="1" applyFill="1" applyBorder="1" applyAlignment="1">
      <alignment horizontal="center" wrapText="1"/>
    </xf>
    <xf numFmtId="0" fontId="21" fillId="0" borderId="13" xfId="0" applyFont="1" applyFill="1" applyBorder="1" applyAlignment="1">
      <alignment wrapText="1"/>
    </xf>
    <xf numFmtId="165" fontId="21" fillId="0" borderId="13" xfId="0" applyNumberFormat="1" applyFont="1" applyBorder="1" applyAlignment="1">
      <alignment horizontal="center" wrapText="1"/>
    </xf>
    <xf numFmtId="0" fontId="21" fillId="2" borderId="13" xfId="0" applyFont="1" applyFill="1" applyBorder="1" applyAlignment="1">
      <alignment wrapText="1"/>
    </xf>
    <xf numFmtId="0" fontId="21" fillId="2" borderId="12" xfId="0" applyFont="1" applyFill="1" applyBorder="1" applyAlignment="1">
      <alignment wrapText="1"/>
    </xf>
    <xf numFmtId="165" fontId="21" fillId="2" borderId="11" xfId="0" applyNumberFormat="1" applyFont="1" applyFill="1" applyBorder="1" applyAlignment="1">
      <alignment horizontal="center" wrapText="1"/>
    </xf>
    <xf numFmtId="0" fontId="21" fillId="0" borderId="4" xfId="0" applyFont="1" applyBorder="1" applyAlignment="1">
      <alignment wrapText="1"/>
    </xf>
    <xf numFmtId="49" fontId="21" fillId="0" borderId="11" xfId="0" applyNumberFormat="1" applyFont="1" applyBorder="1" applyAlignment="1">
      <alignment horizontal="center" wrapText="1"/>
    </xf>
    <xf numFmtId="1" fontId="21" fillId="0" borderId="6" xfId="0" applyNumberFormat="1" applyFont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wrapText="1"/>
    </xf>
    <xf numFmtId="2" fontId="21" fillId="2" borderId="1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wrapText="1"/>
    </xf>
    <xf numFmtId="165" fontId="21" fillId="2" borderId="13" xfId="0" applyNumberFormat="1" applyFont="1" applyFill="1" applyBorder="1" applyAlignment="1">
      <alignment horizontal="center" wrapText="1"/>
    </xf>
    <xf numFmtId="165" fontId="21" fillId="2" borderId="9" xfId="0" applyNumberFormat="1" applyFont="1" applyFill="1" applyBorder="1" applyAlignment="1">
      <alignment horizontal="center" wrapText="1"/>
    </xf>
    <xf numFmtId="49" fontId="21" fillId="0" borderId="6" xfId="0" applyNumberFormat="1" applyFont="1" applyBorder="1" applyAlignment="1">
      <alignment horizontal="center" wrapText="1"/>
    </xf>
    <xf numFmtId="0" fontId="21" fillId="2" borderId="0" xfId="0" applyFont="1" applyFill="1" applyBorder="1" applyAlignment="1">
      <alignment wrapText="1"/>
    </xf>
    <xf numFmtId="2" fontId="21" fillId="2" borderId="5" xfId="0" applyNumberFormat="1" applyFont="1" applyFill="1" applyBorder="1" applyAlignment="1">
      <alignment horizontal="center" wrapText="1"/>
    </xf>
    <xf numFmtId="0" fontId="21" fillId="2" borderId="0" xfId="0" applyNumberFormat="1" applyFont="1" applyFill="1" applyBorder="1" applyAlignment="1">
      <alignment horizontal="center" wrapText="1"/>
    </xf>
    <xf numFmtId="1" fontId="21" fillId="0" borderId="5" xfId="0" applyNumberFormat="1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1" fontId="21" fillId="0" borderId="5" xfId="0" applyNumberFormat="1" applyFont="1" applyBorder="1" applyAlignment="1">
      <alignment wrapText="1"/>
    </xf>
    <xf numFmtId="0" fontId="21" fillId="0" borderId="0" xfId="0" applyNumberFormat="1" applyFont="1" applyAlignment="1">
      <alignment horizontal="left" wrapText="1"/>
    </xf>
    <xf numFmtId="165" fontId="21" fillId="0" borderId="0" xfId="0" applyNumberFormat="1" applyFont="1" applyAlignment="1">
      <alignment horizontal="left" wrapText="1"/>
    </xf>
    <xf numFmtId="165" fontId="21" fillId="0" borderId="0" xfId="0" applyNumberFormat="1" applyFont="1" applyBorder="1" applyAlignment="1">
      <alignment wrapText="1"/>
    </xf>
    <xf numFmtId="165" fontId="21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4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0" fillId="0" borderId="7" xfId="0" applyNumberFormat="1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4" xfId="0" applyNumberFormat="1" applyFont="1" applyBorder="1" applyAlignment="1">
      <alignment horizontal="center" wrapText="1"/>
    </xf>
    <xf numFmtId="0" fontId="21" fillId="0" borderId="1" xfId="0" applyNumberFormat="1" applyFont="1" applyBorder="1" applyAlignment="1">
      <alignment horizontal="center" wrapText="1"/>
    </xf>
    <xf numFmtId="0" fontId="21" fillId="0" borderId="7" xfId="0" applyNumberFormat="1" applyFont="1" applyBorder="1" applyAlignment="1">
      <alignment horizontal="center" wrapText="1"/>
    </xf>
    <xf numFmtId="0" fontId="21" fillId="0" borderId="9" xfId="0" applyNumberFormat="1" applyFont="1" applyBorder="1" applyAlignment="1">
      <alignment horizontal="center" wrapText="1"/>
    </xf>
    <xf numFmtId="0" fontId="21" fillId="0" borderId="3" xfId="0" applyNumberFormat="1" applyFont="1" applyBorder="1" applyAlignment="1">
      <alignment horizontal="center" wrapText="1"/>
    </xf>
    <xf numFmtId="0" fontId="21" fillId="0" borderId="15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4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center" wrapText="1"/>
    </xf>
    <xf numFmtId="0" fontId="22" fillId="0" borderId="7" xfId="0" applyNumberFormat="1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0" borderId="4" xfId="0" applyNumberFormat="1" applyFont="1" applyBorder="1" applyAlignment="1">
      <alignment horizontal="center" wrapText="1"/>
    </xf>
    <xf numFmtId="0" fontId="19" fillId="0" borderId="1" xfId="0" applyNumberFormat="1" applyFont="1" applyBorder="1" applyAlignment="1">
      <alignment horizontal="center" wrapText="1"/>
    </xf>
    <xf numFmtId="0" fontId="19" fillId="0" borderId="7" xfId="0" applyNumberFormat="1" applyFont="1" applyBorder="1" applyAlignment="1">
      <alignment horizontal="center" wrapText="1"/>
    </xf>
    <xf numFmtId="0" fontId="19" fillId="0" borderId="9" xfId="0" applyNumberFormat="1" applyFont="1" applyBorder="1" applyAlignment="1">
      <alignment horizontal="center" wrapText="1"/>
    </xf>
    <xf numFmtId="0" fontId="19" fillId="0" borderId="3" xfId="0" applyNumberFormat="1" applyFont="1" applyBorder="1" applyAlignment="1">
      <alignment horizontal="center" wrapText="1"/>
    </xf>
    <xf numFmtId="0" fontId="19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5;&#1080;&#1078;&#1085;&#1077;&#1082;&#1072;&#1084;&#1089;&#1082;/&#1044;&#1054;&#1059;%20&#1052;&#1051;&#1040;&#1044;&#1064;(&#1053;&#1080;&#1078;&#1085;&#1077;&#1082;)10%20&#1095;&#1052;&#1040;&#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5;&#1080;&#1078;&#1085;&#1077;&#1082;&#1072;&#1084;&#1089;&#1082;/&#1044;&#1054;&#1059;&#1057;&#1090;&#1072;&#1088;&#1096;(&#1053;&#1080;&#1078;&#1085;&#1077;&#1082;)10%20&#1095;&#1072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ладш 8-10ч"/>
      <sheetName val="калор младш 8-10ч"/>
      <sheetName val="свод младш 8-10ч"/>
      <sheetName val="меню1-3"/>
      <sheetName val="свод меню1-3"/>
    </sheetNames>
    <sheetDataSet>
      <sheetData sheetId="0">
        <row r="91">
          <cell r="C91">
            <v>1298.5</v>
          </cell>
          <cell r="F91">
            <v>37.64</v>
          </cell>
          <cell r="G91">
            <v>35.51</v>
          </cell>
          <cell r="H91">
            <v>158.35000000000002</v>
          </cell>
          <cell r="I91">
            <v>1103.8499999999999</v>
          </cell>
          <cell r="J91">
            <v>43.34</v>
          </cell>
        </row>
        <row r="179">
          <cell r="C179">
            <v>1366</v>
          </cell>
          <cell r="F179">
            <v>44.03</v>
          </cell>
          <cell r="G179">
            <v>41.78</v>
          </cell>
          <cell r="H179">
            <v>153.88</v>
          </cell>
          <cell r="I179">
            <v>1165.5999999999999</v>
          </cell>
          <cell r="J179">
            <v>25.81</v>
          </cell>
        </row>
        <row r="271">
          <cell r="C271">
            <v>1379</v>
          </cell>
          <cell r="F271">
            <v>40.150000000000006</v>
          </cell>
          <cell r="G271">
            <v>39.050000000000004</v>
          </cell>
          <cell r="H271">
            <v>160.80000000000001</v>
          </cell>
          <cell r="I271">
            <v>1153.4000000000001</v>
          </cell>
          <cell r="J271">
            <v>26.064</v>
          </cell>
        </row>
        <row r="356">
          <cell r="C356">
            <v>1412</v>
          </cell>
          <cell r="F356">
            <v>31.85</v>
          </cell>
          <cell r="G356">
            <v>35.270000000000003</v>
          </cell>
          <cell r="H356">
            <v>158.65</v>
          </cell>
          <cell r="I356">
            <v>1080</v>
          </cell>
          <cell r="J356">
            <v>85.759999999999991</v>
          </cell>
        </row>
        <row r="447">
          <cell r="C447">
            <v>1385</v>
          </cell>
          <cell r="F447">
            <v>44.25</v>
          </cell>
          <cell r="G447">
            <v>40.17</v>
          </cell>
          <cell r="H447">
            <v>156.68</v>
          </cell>
          <cell r="I447">
            <v>1164.0999999999999</v>
          </cell>
          <cell r="J447">
            <v>34.799999999999997</v>
          </cell>
        </row>
        <row r="539">
          <cell r="C539">
            <v>1006</v>
          </cell>
          <cell r="F539">
            <v>43.040000000000006</v>
          </cell>
          <cell r="G539">
            <v>39.6</v>
          </cell>
          <cell r="H539">
            <v>154</v>
          </cell>
          <cell r="I539">
            <v>1143.2</v>
          </cell>
          <cell r="J539">
            <v>18.28</v>
          </cell>
        </row>
        <row r="625">
          <cell r="C625">
            <v>1373.5</v>
          </cell>
          <cell r="F625">
            <v>43.639999999999993</v>
          </cell>
          <cell r="G625">
            <v>41.080000000000005</v>
          </cell>
          <cell r="H625">
            <v>154.18</v>
          </cell>
          <cell r="I625">
            <v>1161.75</v>
          </cell>
          <cell r="J625">
            <v>21.52</v>
          </cell>
        </row>
        <row r="721">
          <cell r="C721">
            <v>1370</v>
          </cell>
          <cell r="F721">
            <v>40.879999999999995</v>
          </cell>
          <cell r="G721">
            <v>40.130000000000003</v>
          </cell>
          <cell r="H721">
            <v>154.44999999999999</v>
          </cell>
          <cell r="I721">
            <v>1140.8</v>
          </cell>
          <cell r="J721">
            <v>20.77375</v>
          </cell>
        </row>
        <row r="807">
          <cell r="C807">
            <v>1400</v>
          </cell>
          <cell r="F807">
            <v>37.380000000000003</v>
          </cell>
          <cell r="G807">
            <v>36.5</v>
          </cell>
          <cell r="H807">
            <v>161.04999999999998</v>
          </cell>
          <cell r="I807">
            <v>1120.0999999999999</v>
          </cell>
          <cell r="J807">
            <v>30.57</v>
          </cell>
        </row>
        <row r="913">
          <cell r="C913">
            <v>1096</v>
          </cell>
          <cell r="F913">
            <v>42.51</v>
          </cell>
          <cell r="G913">
            <v>41.05</v>
          </cell>
          <cell r="H913">
            <v>161.18</v>
          </cell>
          <cell r="I913">
            <v>1183</v>
          </cell>
          <cell r="J913">
            <v>69.52000000000001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рш 8-10ч"/>
      <sheetName val="калор старш 8-10ч"/>
      <sheetName val="свод старш 8-10ч"/>
      <sheetName val="меню3-7"/>
      <sheetName val="3-7"/>
      <sheetName val="свод меню"/>
    </sheetNames>
    <sheetDataSet>
      <sheetData sheetId="0">
        <row r="97">
          <cell r="C97">
            <v>1550.5</v>
          </cell>
          <cell r="F97">
            <v>44.7</v>
          </cell>
          <cell r="G97">
            <v>46.769999999999996</v>
          </cell>
          <cell r="H97">
            <v>203.34</v>
          </cell>
          <cell r="I97">
            <v>1415.6</v>
          </cell>
          <cell r="J97">
            <v>57.190000000000005</v>
          </cell>
        </row>
        <row r="187">
          <cell r="C187">
            <v>1552.5</v>
          </cell>
          <cell r="F187">
            <v>54.320000000000007</v>
          </cell>
          <cell r="G187">
            <v>51.55833333333333</v>
          </cell>
          <cell r="H187">
            <v>197.55</v>
          </cell>
          <cell r="I187">
            <v>1469</v>
          </cell>
          <cell r="J187">
            <v>32.661666666666662</v>
          </cell>
        </row>
        <row r="281">
          <cell r="C281">
            <v>1662.5</v>
          </cell>
          <cell r="F281">
            <v>49.97</v>
          </cell>
          <cell r="G281">
            <v>50.011666666666663</v>
          </cell>
          <cell r="H281">
            <v>204.33</v>
          </cell>
          <cell r="I281">
            <v>1464.79</v>
          </cell>
          <cell r="J281">
            <v>26.261666666666663</v>
          </cell>
        </row>
        <row r="372">
          <cell r="C372">
            <v>1741.5</v>
          </cell>
          <cell r="F372">
            <v>41.980000000000004</v>
          </cell>
          <cell r="G372">
            <v>45.069999999999993</v>
          </cell>
          <cell r="H372">
            <v>204.72</v>
          </cell>
          <cell r="I372">
            <v>1393.6799999999998</v>
          </cell>
          <cell r="J372">
            <v>97.13</v>
          </cell>
        </row>
        <row r="467">
          <cell r="C467">
            <v>1722.5</v>
          </cell>
          <cell r="F467">
            <v>54.99</v>
          </cell>
          <cell r="G467">
            <v>50.158333333333331</v>
          </cell>
          <cell r="H467">
            <v>199.70999999999998</v>
          </cell>
          <cell r="I467">
            <v>1470.6999999999998</v>
          </cell>
          <cell r="J467">
            <v>43.415416666666665</v>
          </cell>
        </row>
        <row r="561">
          <cell r="C561">
            <v>1630.5</v>
          </cell>
          <cell r="F561">
            <v>54.320000000000007</v>
          </cell>
          <cell r="G561">
            <v>49.201666666666668</v>
          </cell>
          <cell r="H561">
            <v>199.48000000000002</v>
          </cell>
          <cell r="I561">
            <v>1454.0900000000001</v>
          </cell>
          <cell r="J561">
            <v>21.051666666666666</v>
          </cell>
        </row>
        <row r="648">
          <cell r="C648">
            <v>1627.5</v>
          </cell>
          <cell r="F648">
            <v>54.199999999999996</v>
          </cell>
          <cell r="G648">
            <v>50.35</v>
          </cell>
          <cell r="H648">
            <v>199.75000000000003</v>
          </cell>
          <cell r="I648">
            <v>1467.8</v>
          </cell>
          <cell r="J648">
            <v>48.650000000000006</v>
          </cell>
        </row>
        <row r="747">
          <cell r="C747">
            <v>1586.5</v>
          </cell>
          <cell r="F747">
            <v>43.72</v>
          </cell>
          <cell r="G747">
            <v>45.043333333333329</v>
          </cell>
          <cell r="H747">
            <v>198.63</v>
          </cell>
          <cell r="I747">
            <v>1370.9</v>
          </cell>
          <cell r="J747">
            <v>23.575416666666669</v>
          </cell>
        </row>
        <row r="836">
          <cell r="C836">
            <v>1734.5</v>
          </cell>
          <cell r="F836">
            <v>42.966666666666669</v>
          </cell>
          <cell r="G836">
            <v>46.921666666666667</v>
          </cell>
          <cell r="H836">
            <v>204.93</v>
          </cell>
          <cell r="I836">
            <v>1414.09</v>
          </cell>
          <cell r="J836">
            <v>33.72</v>
          </cell>
        </row>
        <row r="942">
          <cell r="C942">
            <v>1752.5</v>
          </cell>
          <cell r="F942">
            <v>49.209999999999994</v>
          </cell>
          <cell r="G942">
            <v>49.684999999999995</v>
          </cell>
          <cell r="H942">
            <v>205.34000000000003</v>
          </cell>
          <cell r="I942">
            <v>1465.1799999999998</v>
          </cell>
          <cell r="J942">
            <v>79.89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6"/>
  <sheetViews>
    <sheetView workbookViewId="0">
      <selection activeCell="M18" sqref="M18"/>
    </sheetView>
  </sheetViews>
  <sheetFormatPr defaultRowHeight="15" x14ac:dyDescent="0.25"/>
  <cols>
    <col min="1" max="1" width="27.7109375" style="25" customWidth="1"/>
    <col min="2" max="2" width="18.42578125" style="25" customWidth="1"/>
    <col min="3" max="3" width="9.28515625" style="40" customWidth="1"/>
    <col min="4" max="4" width="8.28515625" style="27" customWidth="1"/>
    <col min="5" max="5" width="10.42578125" style="26" customWidth="1"/>
    <col min="6" max="6" width="6.7109375" style="26" customWidth="1"/>
    <col min="7" max="7" width="6.7109375" style="350" customWidth="1"/>
    <col min="8" max="8" width="7.85546875" style="350" customWidth="1"/>
    <col min="9" max="9" width="10.85546875" style="27" customWidth="1"/>
    <col min="10" max="10" width="8.5703125" style="359" customWidth="1"/>
    <col min="11" max="11" width="12.28515625" style="42" customWidth="1"/>
  </cols>
  <sheetData>
    <row r="1" spans="1:11" x14ac:dyDescent="0.25">
      <c r="A1" s="1"/>
      <c r="B1" s="2"/>
      <c r="C1" s="3"/>
      <c r="D1" s="4"/>
      <c r="E1" s="5"/>
      <c r="F1" s="6"/>
      <c r="G1" s="7"/>
      <c r="H1" s="6" t="s">
        <v>0</v>
      </c>
      <c r="I1" s="8"/>
      <c r="J1" s="9"/>
      <c r="K1" s="2"/>
    </row>
    <row r="2" spans="1:11" x14ac:dyDescent="0.25">
      <c r="A2" s="1"/>
      <c r="B2" s="2"/>
      <c r="C2" s="10"/>
      <c r="D2" s="4"/>
      <c r="E2" s="5"/>
      <c r="F2" s="6"/>
      <c r="G2" s="7"/>
      <c r="H2" s="6" t="s">
        <v>1</v>
      </c>
      <c r="I2" s="8"/>
      <c r="J2" s="9"/>
      <c r="K2" s="2"/>
    </row>
    <row r="3" spans="1:11" x14ac:dyDescent="0.25">
      <c r="A3" s="1"/>
      <c r="B3" s="2"/>
      <c r="C3" s="10"/>
      <c r="D3" s="4"/>
      <c r="E3" s="5"/>
      <c r="F3" s="6"/>
      <c r="G3" s="7"/>
      <c r="H3" s="6" t="s">
        <v>2</v>
      </c>
      <c r="I3" s="6"/>
      <c r="J3" s="9"/>
      <c r="K3" s="2"/>
    </row>
    <row r="4" spans="1:11" x14ac:dyDescent="0.25">
      <c r="A4" s="1"/>
      <c r="B4" s="2"/>
      <c r="C4" s="10"/>
      <c r="D4" s="4"/>
      <c r="E4" s="5"/>
      <c r="F4" s="6"/>
      <c r="G4" s="7"/>
      <c r="H4" s="6"/>
      <c r="I4" s="6"/>
      <c r="J4" s="9"/>
      <c r="K4" s="2"/>
    </row>
    <row r="5" spans="1:11" x14ac:dyDescent="0.25">
      <c r="A5" s="1"/>
      <c r="B5" s="2"/>
      <c r="C5" s="11"/>
      <c r="D5" s="6" t="s">
        <v>3</v>
      </c>
      <c r="E5" s="6"/>
      <c r="F5" s="6"/>
      <c r="G5" s="7"/>
      <c r="H5" s="7"/>
      <c r="I5" s="12"/>
      <c r="J5" s="13"/>
      <c r="K5" s="2"/>
    </row>
    <row r="6" spans="1:11" x14ac:dyDescent="0.25">
      <c r="A6" s="1"/>
      <c r="B6" s="2"/>
      <c r="C6" s="14" t="s">
        <v>4</v>
      </c>
      <c r="D6" s="12"/>
      <c r="E6" s="6"/>
      <c r="F6" s="6"/>
      <c r="G6" s="7"/>
      <c r="H6" s="7"/>
      <c r="I6" s="12"/>
      <c r="J6" s="13"/>
      <c r="K6" s="2"/>
    </row>
    <row r="7" spans="1:11" x14ac:dyDescent="0.25">
      <c r="A7" s="15"/>
      <c r="B7" s="16"/>
      <c r="C7" s="11"/>
      <c r="D7" s="12"/>
      <c r="E7" s="6"/>
      <c r="F7" s="17" t="s">
        <v>5</v>
      </c>
      <c r="G7" s="7"/>
      <c r="H7" s="7"/>
      <c r="I7" s="18"/>
      <c r="J7" s="19"/>
      <c r="K7" s="20"/>
    </row>
    <row r="8" spans="1:11" x14ac:dyDescent="0.25">
      <c r="A8" s="15"/>
      <c r="B8" s="16"/>
      <c r="C8" s="21"/>
      <c r="D8" s="18"/>
      <c r="E8" s="6" t="s">
        <v>6</v>
      </c>
      <c r="F8" s="6"/>
      <c r="G8" s="7"/>
      <c r="H8" s="22"/>
      <c r="I8" s="18"/>
      <c r="J8" s="13"/>
      <c r="K8" s="16"/>
    </row>
    <row r="9" spans="1:11" ht="15.75" thickBot="1" x14ac:dyDescent="0.3">
      <c r="A9" s="23" t="s">
        <v>7</v>
      </c>
      <c r="B9" s="24"/>
      <c r="C9" s="24"/>
      <c r="D9" s="23"/>
      <c r="E9" s="25"/>
      <c r="G9" s="26"/>
      <c r="H9" s="26"/>
      <c r="J9" s="28"/>
      <c r="K9" s="24"/>
    </row>
    <row r="10" spans="1:11" ht="30" x14ac:dyDescent="0.25">
      <c r="A10" s="29" t="s">
        <v>8</v>
      </c>
      <c r="B10" s="30"/>
      <c r="C10" s="31" t="s">
        <v>9</v>
      </c>
      <c r="D10" s="32" t="s">
        <v>10</v>
      </c>
      <c r="E10" s="33" t="s">
        <v>10</v>
      </c>
      <c r="F10" s="1196" t="s">
        <v>11</v>
      </c>
      <c r="G10" s="1197"/>
      <c r="H10" s="1198"/>
      <c r="I10" s="34" t="s">
        <v>12</v>
      </c>
      <c r="J10" s="35" t="s">
        <v>13</v>
      </c>
      <c r="K10" s="31" t="s">
        <v>14</v>
      </c>
    </row>
    <row r="11" spans="1:11" ht="30.75" thickBot="1" x14ac:dyDescent="0.3">
      <c r="A11" s="36" t="s">
        <v>15</v>
      </c>
      <c r="B11" s="30"/>
      <c r="C11" s="31" t="s">
        <v>16</v>
      </c>
      <c r="D11" s="37" t="s">
        <v>17</v>
      </c>
      <c r="E11" s="31" t="s">
        <v>17</v>
      </c>
      <c r="F11" s="38"/>
      <c r="G11" s="39"/>
      <c r="H11" s="39"/>
      <c r="I11" s="40" t="s">
        <v>18</v>
      </c>
      <c r="J11" s="41"/>
    </row>
    <row r="12" spans="1:11" ht="15.75" thickBot="1" x14ac:dyDescent="0.3">
      <c r="A12" s="43"/>
      <c r="B12" s="44"/>
      <c r="C12" s="45"/>
      <c r="D12" s="46" t="s">
        <v>19</v>
      </c>
      <c r="E12" s="45" t="s">
        <v>20</v>
      </c>
      <c r="F12" s="47" t="s">
        <v>21</v>
      </c>
      <c r="G12" s="47" t="s">
        <v>22</v>
      </c>
      <c r="H12" s="48" t="s">
        <v>23</v>
      </c>
      <c r="I12" s="49" t="s">
        <v>24</v>
      </c>
      <c r="J12" s="50" t="s">
        <v>25</v>
      </c>
      <c r="K12" s="51"/>
    </row>
    <row r="13" spans="1:11" x14ac:dyDescent="0.25">
      <c r="A13" s="29"/>
      <c r="B13" s="52" t="s">
        <v>26</v>
      </c>
      <c r="C13" s="33"/>
      <c r="D13" s="37"/>
      <c r="E13" s="53"/>
      <c r="F13" s="54"/>
      <c r="G13" s="54"/>
      <c r="H13" s="55"/>
      <c r="I13" s="40"/>
      <c r="J13" s="56"/>
      <c r="K13" s="53"/>
    </row>
    <row r="14" spans="1:11" ht="45" x14ac:dyDescent="0.25">
      <c r="A14" s="57" t="s">
        <v>27</v>
      </c>
      <c r="B14" s="58"/>
      <c r="C14" s="59">
        <v>83</v>
      </c>
      <c r="D14" s="60"/>
      <c r="E14" s="61"/>
      <c r="F14" s="62">
        <v>3.8</v>
      </c>
      <c r="G14" s="62">
        <v>5.0999999999999996</v>
      </c>
      <c r="H14" s="61">
        <v>12.3</v>
      </c>
      <c r="I14" s="62">
        <v>110.3</v>
      </c>
      <c r="J14" s="63">
        <v>7.0000000000000007E-2</v>
      </c>
      <c r="K14" s="64" t="s">
        <v>28</v>
      </c>
    </row>
    <row r="15" spans="1:11" ht="30" x14ac:dyDescent="0.25">
      <c r="A15" s="57"/>
      <c r="B15" s="65" t="s">
        <v>29</v>
      </c>
      <c r="C15" s="59"/>
      <c r="D15" s="62">
        <v>20</v>
      </c>
      <c r="E15" s="61">
        <v>20</v>
      </c>
      <c r="F15" s="62"/>
      <c r="G15" s="62"/>
      <c r="H15" s="62"/>
      <c r="I15" s="62"/>
      <c r="J15" s="63"/>
      <c r="K15" s="64"/>
    </row>
    <row r="16" spans="1:11" x14ac:dyDescent="0.25">
      <c r="A16" s="57"/>
      <c r="B16" s="58" t="s">
        <v>30</v>
      </c>
      <c r="C16" s="59"/>
      <c r="D16" s="62">
        <v>13</v>
      </c>
      <c r="E16" s="61">
        <v>11.7</v>
      </c>
      <c r="F16" s="62"/>
      <c r="G16" s="62"/>
      <c r="H16" s="61"/>
      <c r="I16" s="62"/>
      <c r="J16" s="63"/>
      <c r="K16" s="64"/>
    </row>
    <row r="17" spans="1:11" x14ac:dyDescent="0.25">
      <c r="A17" s="57"/>
      <c r="B17" s="58" t="s">
        <v>31</v>
      </c>
      <c r="C17" s="59"/>
      <c r="D17" s="62">
        <v>0.4</v>
      </c>
      <c r="E17" s="61">
        <v>0.4</v>
      </c>
      <c r="F17" s="62"/>
      <c r="G17" s="62"/>
      <c r="H17" s="61"/>
      <c r="I17" s="62"/>
      <c r="J17" s="63"/>
      <c r="K17" s="64"/>
    </row>
    <row r="18" spans="1:11" x14ac:dyDescent="0.25">
      <c r="A18" s="57"/>
      <c r="B18" s="58" t="s">
        <v>32</v>
      </c>
      <c r="C18" s="59"/>
      <c r="D18" s="62">
        <v>15</v>
      </c>
      <c r="E18" s="61">
        <v>15</v>
      </c>
      <c r="F18" s="62"/>
      <c r="G18" s="62"/>
      <c r="H18" s="61"/>
      <c r="I18" s="62"/>
      <c r="J18" s="63"/>
      <c r="K18" s="64"/>
    </row>
    <row r="19" spans="1:11" ht="30" x14ac:dyDescent="0.25">
      <c r="A19" s="57"/>
      <c r="B19" s="66" t="s">
        <v>33</v>
      </c>
      <c r="C19" s="59"/>
      <c r="D19" s="62"/>
      <c r="E19" s="61">
        <v>87</v>
      </c>
      <c r="F19" s="62"/>
      <c r="G19" s="62"/>
      <c r="H19" s="61"/>
      <c r="I19" s="62"/>
      <c r="J19" s="63"/>
      <c r="K19" s="64"/>
    </row>
    <row r="20" spans="1:11" x14ac:dyDescent="0.25">
      <c r="A20" s="57"/>
      <c r="B20" s="66" t="s">
        <v>34</v>
      </c>
      <c r="C20" s="59"/>
      <c r="D20" s="62">
        <v>3</v>
      </c>
      <c r="E20" s="61">
        <v>3</v>
      </c>
      <c r="F20" s="62"/>
      <c r="G20" s="62"/>
      <c r="H20" s="61"/>
      <c r="I20" s="62"/>
      <c r="J20" s="63"/>
      <c r="K20" s="64"/>
    </row>
    <row r="21" spans="1:11" ht="30" x14ac:dyDescent="0.25">
      <c r="A21" s="67" t="s">
        <v>35</v>
      </c>
      <c r="B21" s="68"/>
      <c r="C21" s="69" t="s">
        <v>36</v>
      </c>
      <c r="D21" s="70"/>
      <c r="E21" s="71"/>
      <c r="F21" s="72">
        <v>2.6</v>
      </c>
      <c r="G21" s="73">
        <v>2</v>
      </c>
      <c r="H21" s="74">
        <v>11.9</v>
      </c>
      <c r="I21" s="73">
        <v>76</v>
      </c>
      <c r="J21" s="72">
        <v>1.2</v>
      </c>
      <c r="K21" s="42" t="s">
        <v>37</v>
      </c>
    </row>
    <row r="22" spans="1:11" x14ac:dyDescent="0.25">
      <c r="A22" s="67"/>
      <c r="B22" s="68" t="s">
        <v>38</v>
      </c>
      <c r="C22" s="75"/>
      <c r="D22" s="76">
        <v>0.5</v>
      </c>
      <c r="E22" s="69">
        <v>0.5</v>
      </c>
      <c r="F22" s="72"/>
      <c r="G22" s="72"/>
      <c r="H22" s="73"/>
      <c r="I22" s="73"/>
      <c r="J22" s="72"/>
    </row>
    <row r="23" spans="1:11" x14ac:dyDescent="0.25">
      <c r="A23" s="67"/>
      <c r="B23" s="68" t="s">
        <v>39</v>
      </c>
      <c r="C23" s="75"/>
      <c r="D23" s="76">
        <v>7</v>
      </c>
      <c r="E23" s="69">
        <v>7</v>
      </c>
      <c r="F23" s="72"/>
      <c r="G23" s="72"/>
      <c r="H23" s="73"/>
      <c r="I23" s="72"/>
      <c r="J23" s="72"/>
    </row>
    <row r="24" spans="1:11" x14ac:dyDescent="0.25">
      <c r="A24" s="67"/>
      <c r="B24" s="77" t="s">
        <v>32</v>
      </c>
      <c r="C24" s="75"/>
      <c r="D24" s="76">
        <v>92</v>
      </c>
      <c r="E24" s="69">
        <v>90</v>
      </c>
      <c r="F24" s="72"/>
      <c r="G24" s="72"/>
      <c r="H24" s="73"/>
      <c r="I24" s="72"/>
      <c r="J24" s="72"/>
    </row>
    <row r="25" spans="1:11" x14ac:dyDescent="0.25">
      <c r="A25" s="67"/>
      <c r="B25" s="68" t="s">
        <v>40</v>
      </c>
      <c r="C25" s="75"/>
      <c r="D25" s="76">
        <v>70</v>
      </c>
      <c r="E25" s="69">
        <v>70</v>
      </c>
      <c r="F25" s="72"/>
      <c r="G25" s="72"/>
      <c r="H25" s="73"/>
      <c r="I25" s="72"/>
      <c r="J25" s="72"/>
    </row>
    <row r="26" spans="1:11" ht="30" x14ac:dyDescent="0.25">
      <c r="A26" s="78" t="s">
        <v>41</v>
      </c>
      <c r="B26" s="30"/>
      <c r="C26" s="79" t="s">
        <v>42</v>
      </c>
      <c r="D26" s="80"/>
      <c r="E26" s="54"/>
      <c r="F26" s="81">
        <v>1.9</v>
      </c>
      <c r="G26" s="82">
        <v>4.4000000000000004</v>
      </c>
      <c r="H26" s="83">
        <v>13</v>
      </c>
      <c r="I26" s="82">
        <v>99</v>
      </c>
      <c r="J26" s="84"/>
      <c r="K26" s="42" t="s">
        <v>43</v>
      </c>
    </row>
    <row r="27" spans="1:11" x14ac:dyDescent="0.25">
      <c r="A27" s="78"/>
      <c r="B27" s="30" t="s">
        <v>44</v>
      </c>
      <c r="C27" s="31"/>
      <c r="D27" s="81">
        <v>25</v>
      </c>
      <c r="E27" s="82">
        <v>25</v>
      </c>
      <c r="F27" s="81"/>
      <c r="G27" s="82"/>
      <c r="H27" s="82"/>
      <c r="I27" s="82"/>
      <c r="J27" s="85"/>
    </row>
    <row r="28" spans="1:11" x14ac:dyDescent="0.25">
      <c r="A28" s="78"/>
      <c r="B28" s="30" t="s">
        <v>34</v>
      </c>
      <c r="C28" s="31"/>
      <c r="D28" s="81">
        <v>5</v>
      </c>
      <c r="E28" s="82">
        <v>5</v>
      </c>
      <c r="F28" s="81" t="s">
        <v>45</v>
      </c>
      <c r="G28" s="82"/>
      <c r="H28" s="82"/>
      <c r="I28" s="82"/>
      <c r="J28" s="85"/>
    </row>
    <row r="29" spans="1:11" ht="30.75" thickBot="1" x14ac:dyDescent="0.3">
      <c r="A29" s="36" t="s">
        <v>46</v>
      </c>
      <c r="B29" s="65"/>
      <c r="C29" s="82">
        <v>70</v>
      </c>
      <c r="D29" s="83">
        <v>79.8</v>
      </c>
      <c r="E29" s="81">
        <v>70</v>
      </c>
      <c r="F29" s="81">
        <v>1.05</v>
      </c>
      <c r="G29" s="82">
        <v>0.35</v>
      </c>
      <c r="H29" s="83">
        <v>10.7</v>
      </c>
      <c r="I29" s="82">
        <v>50</v>
      </c>
      <c r="J29" s="86">
        <v>7</v>
      </c>
      <c r="K29" s="42" t="s">
        <v>47</v>
      </c>
    </row>
    <row r="30" spans="1:11" ht="15.75" thickBot="1" x14ac:dyDescent="0.3">
      <c r="A30" s="87" t="s">
        <v>48</v>
      </c>
      <c r="B30" s="88"/>
      <c r="C30" s="89">
        <v>350</v>
      </c>
      <c r="D30" s="90"/>
      <c r="E30" s="91"/>
      <c r="F30" s="92">
        <f>SUM(F13:F29)</f>
        <v>9.3500000000000014</v>
      </c>
      <c r="G30" s="92">
        <f>SUM(G13:G29)</f>
        <v>11.85</v>
      </c>
      <c r="H30" s="92">
        <f>SUM(H13:H29)</f>
        <v>47.900000000000006</v>
      </c>
      <c r="I30" s="92">
        <f>SUM(I13:I29)</f>
        <v>335.3</v>
      </c>
      <c r="J30" s="92">
        <f>SUM(J13:J29)</f>
        <v>8.27</v>
      </c>
      <c r="K30" s="93"/>
    </row>
    <row r="31" spans="1:11" x14ac:dyDescent="0.25">
      <c r="A31" s="94"/>
      <c r="B31" s="52" t="s">
        <v>49</v>
      </c>
      <c r="C31" s="31"/>
      <c r="D31" s="37"/>
      <c r="E31" s="31"/>
      <c r="F31" s="82"/>
      <c r="G31" s="82"/>
      <c r="H31" s="82"/>
      <c r="I31" s="95"/>
      <c r="J31" s="96"/>
      <c r="K31" s="53"/>
    </row>
    <row r="32" spans="1:11" ht="30.75" thickBot="1" x14ac:dyDescent="0.3">
      <c r="A32" s="36" t="s">
        <v>50</v>
      </c>
      <c r="B32" s="65"/>
      <c r="C32" s="31">
        <v>90</v>
      </c>
      <c r="D32" s="83">
        <v>90</v>
      </c>
      <c r="E32" s="82">
        <v>90</v>
      </c>
      <c r="F32" s="81">
        <v>0.75</v>
      </c>
      <c r="G32" s="82">
        <v>0</v>
      </c>
      <c r="H32" s="83">
        <v>10</v>
      </c>
      <c r="I32" s="82">
        <v>43</v>
      </c>
      <c r="J32" s="96">
        <v>3</v>
      </c>
      <c r="K32" s="42" t="s">
        <v>51</v>
      </c>
    </row>
    <row r="33" spans="1:11" ht="15.75" thickBot="1" x14ac:dyDescent="0.3">
      <c r="A33" s="87" t="s">
        <v>48</v>
      </c>
      <c r="B33" s="88"/>
      <c r="C33" s="89">
        <v>90</v>
      </c>
      <c r="D33" s="97"/>
      <c r="E33" s="98"/>
      <c r="F33" s="99">
        <f>SUM(F32)</f>
        <v>0.75</v>
      </c>
      <c r="G33" s="99">
        <f>SUM(G32)</f>
        <v>0</v>
      </c>
      <c r="H33" s="99">
        <f>SUM(H32)</f>
        <v>10</v>
      </c>
      <c r="I33" s="99">
        <f>SUM(I32)</f>
        <v>43</v>
      </c>
      <c r="J33" s="99">
        <f>SUM(J32)</f>
        <v>3</v>
      </c>
      <c r="K33" s="93"/>
    </row>
    <row r="34" spans="1:11" x14ac:dyDescent="0.25">
      <c r="A34" s="29"/>
      <c r="B34" s="52" t="s">
        <v>52</v>
      </c>
      <c r="C34" s="100"/>
      <c r="D34" s="101"/>
      <c r="E34" s="102"/>
      <c r="F34" s="100"/>
      <c r="G34" s="103"/>
      <c r="H34" s="100"/>
      <c r="I34" s="104"/>
      <c r="J34" s="56"/>
      <c r="K34" s="105"/>
    </row>
    <row r="35" spans="1:11" x14ac:dyDescent="0.25">
      <c r="A35" s="106" t="s">
        <v>53</v>
      </c>
      <c r="B35" s="107"/>
      <c r="C35" s="108">
        <v>50</v>
      </c>
      <c r="D35" s="109"/>
      <c r="E35" s="110"/>
      <c r="F35" s="111">
        <v>0.35</v>
      </c>
      <c r="G35" s="110">
        <v>0.05</v>
      </c>
      <c r="H35" s="109">
        <v>0.35</v>
      </c>
      <c r="I35" s="111">
        <v>3.5</v>
      </c>
      <c r="J35" s="112">
        <v>3.5</v>
      </c>
      <c r="K35" s="113" t="s">
        <v>54</v>
      </c>
    </row>
    <row r="36" spans="1:11" x14ac:dyDescent="0.25">
      <c r="A36" s="106"/>
      <c r="B36" s="114" t="s">
        <v>55</v>
      </c>
      <c r="C36" s="108"/>
      <c r="D36" s="109">
        <v>51</v>
      </c>
      <c r="E36" s="110">
        <v>50</v>
      </c>
      <c r="F36" s="111"/>
      <c r="G36" s="110"/>
      <c r="H36" s="109"/>
      <c r="I36" s="111"/>
      <c r="J36" s="112"/>
      <c r="K36" s="113"/>
    </row>
    <row r="37" spans="1:11" ht="30" x14ac:dyDescent="0.25">
      <c r="A37" s="36" t="s">
        <v>56</v>
      </c>
      <c r="B37" s="30"/>
      <c r="C37" s="79" t="s">
        <v>57</v>
      </c>
      <c r="D37" s="82"/>
      <c r="E37" s="83"/>
      <c r="F37" s="82">
        <v>6</v>
      </c>
      <c r="G37" s="83">
        <v>4.5</v>
      </c>
      <c r="H37" s="82">
        <v>12</v>
      </c>
      <c r="I37" s="83">
        <v>112.5</v>
      </c>
      <c r="J37" s="85">
        <v>4.2</v>
      </c>
      <c r="K37" s="42" t="s">
        <v>58</v>
      </c>
    </row>
    <row r="38" spans="1:11" x14ac:dyDescent="0.25">
      <c r="A38" s="115"/>
      <c r="B38" s="30" t="s">
        <v>59</v>
      </c>
      <c r="C38" s="82"/>
      <c r="D38" s="116">
        <v>22</v>
      </c>
      <c r="E38" s="117">
        <v>16.2</v>
      </c>
      <c r="F38" s="83"/>
      <c r="G38" s="117"/>
      <c r="H38" s="116"/>
      <c r="I38" s="118"/>
      <c r="J38" s="119"/>
      <c r="K38" s="120"/>
    </row>
    <row r="39" spans="1:11" x14ac:dyDescent="0.25">
      <c r="A39" s="36"/>
      <c r="B39" s="30" t="s">
        <v>60</v>
      </c>
      <c r="C39" s="79"/>
      <c r="D39" s="82">
        <v>75.150000000000006</v>
      </c>
      <c r="E39" s="83">
        <v>45</v>
      </c>
      <c r="F39" s="82"/>
      <c r="G39" s="83"/>
      <c r="H39" s="82"/>
      <c r="I39" s="83"/>
      <c r="J39" s="121"/>
    </row>
    <row r="40" spans="1:11" x14ac:dyDescent="0.25">
      <c r="A40" s="36"/>
      <c r="B40" s="30" t="s">
        <v>61</v>
      </c>
      <c r="C40" s="79"/>
      <c r="D40" s="82">
        <v>6</v>
      </c>
      <c r="E40" s="83">
        <v>6</v>
      </c>
      <c r="F40" s="82"/>
      <c r="G40" s="83"/>
      <c r="H40" s="82"/>
      <c r="I40" s="83"/>
      <c r="J40" s="85"/>
    </row>
    <row r="41" spans="1:11" x14ac:dyDescent="0.25">
      <c r="A41" s="36"/>
      <c r="B41" s="30" t="s">
        <v>62</v>
      </c>
      <c r="C41" s="79"/>
      <c r="D41" s="82">
        <v>7.98</v>
      </c>
      <c r="E41" s="83">
        <v>6</v>
      </c>
      <c r="F41" s="82"/>
      <c r="G41" s="83"/>
      <c r="H41" s="82"/>
      <c r="I41" s="83"/>
      <c r="J41" s="121"/>
    </row>
    <row r="42" spans="1:11" x14ac:dyDescent="0.25">
      <c r="A42" s="36"/>
      <c r="B42" s="65" t="s">
        <v>63</v>
      </c>
      <c r="C42" s="79"/>
      <c r="D42" s="82">
        <v>7.14</v>
      </c>
      <c r="E42" s="83">
        <v>6</v>
      </c>
      <c r="F42" s="82"/>
      <c r="G42" s="83"/>
      <c r="H42" s="82"/>
      <c r="I42" s="83"/>
      <c r="J42" s="121"/>
    </row>
    <row r="43" spans="1:11" ht="30" x14ac:dyDescent="0.25">
      <c r="A43" s="36"/>
      <c r="B43" s="65" t="s">
        <v>64</v>
      </c>
      <c r="C43" s="79"/>
      <c r="D43" s="82">
        <v>3</v>
      </c>
      <c r="E43" s="83">
        <v>3</v>
      </c>
      <c r="F43" s="82"/>
      <c r="G43" s="83"/>
      <c r="H43" s="82"/>
      <c r="I43" s="83"/>
      <c r="J43" s="121"/>
    </row>
    <row r="44" spans="1:11" x14ac:dyDescent="0.25">
      <c r="A44" s="36"/>
      <c r="B44" s="65" t="s">
        <v>31</v>
      </c>
      <c r="C44" s="79"/>
      <c r="D44" s="82">
        <v>0.6</v>
      </c>
      <c r="E44" s="83">
        <v>0.6</v>
      </c>
      <c r="F44" s="82"/>
      <c r="G44" s="83"/>
      <c r="H44" s="82"/>
      <c r="I44" s="83"/>
      <c r="J44" s="121"/>
    </row>
    <row r="45" spans="1:11" x14ac:dyDescent="0.25">
      <c r="A45" s="36"/>
      <c r="B45" s="65" t="s">
        <v>40</v>
      </c>
      <c r="C45" s="79"/>
      <c r="D45" s="82">
        <v>108</v>
      </c>
      <c r="E45" s="83">
        <v>108</v>
      </c>
      <c r="F45" s="82"/>
      <c r="G45" s="83"/>
      <c r="H45" s="82"/>
      <c r="I45" s="83"/>
      <c r="J45" s="121"/>
    </row>
    <row r="46" spans="1:11" ht="30" x14ac:dyDescent="0.25">
      <c r="A46" s="36" t="s">
        <v>65</v>
      </c>
      <c r="B46" s="30"/>
      <c r="C46" s="82" t="s">
        <v>66</v>
      </c>
      <c r="D46" s="122"/>
      <c r="E46" s="83"/>
      <c r="F46" s="82">
        <v>8.6</v>
      </c>
      <c r="G46" s="83">
        <v>8.5</v>
      </c>
      <c r="H46" s="82">
        <v>8.6</v>
      </c>
      <c r="I46" s="83">
        <v>145</v>
      </c>
      <c r="J46" s="96">
        <v>0.33</v>
      </c>
      <c r="K46" s="42" t="s">
        <v>67</v>
      </c>
    </row>
    <row r="47" spans="1:11" x14ac:dyDescent="0.25">
      <c r="A47" s="36"/>
      <c r="B47" s="30" t="s">
        <v>59</v>
      </c>
      <c r="C47" s="82"/>
      <c r="D47" s="122">
        <v>55</v>
      </c>
      <c r="E47" s="83">
        <v>40.299999999999997</v>
      </c>
      <c r="F47" s="54"/>
      <c r="G47" s="123"/>
      <c r="H47" s="54"/>
      <c r="I47" s="83"/>
      <c r="J47" s="96"/>
    </row>
    <row r="48" spans="1:11" ht="30" x14ac:dyDescent="0.25">
      <c r="A48" s="36"/>
      <c r="B48" s="65" t="s">
        <v>68</v>
      </c>
      <c r="C48" s="82"/>
      <c r="D48" s="122">
        <v>10</v>
      </c>
      <c r="E48" s="83">
        <v>10</v>
      </c>
      <c r="F48" s="54"/>
      <c r="G48" s="123"/>
      <c r="H48" s="54"/>
      <c r="I48" s="123"/>
      <c r="J48" s="124"/>
    </row>
    <row r="49" spans="1:11" x14ac:dyDescent="0.25">
      <c r="A49" s="36"/>
      <c r="B49" s="65" t="s">
        <v>40</v>
      </c>
      <c r="C49" s="82"/>
      <c r="D49" s="122">
        <v>13</v>
      </c>
      <c r="E49" s="83">
        <v>13</v>
      </c>
      <c r="F49" s="54"/>
      <c r="G49" s="123"/>
      <c r="H49" s="54"/>
      <c r="I49" s="83"/>
      <c r="J49" s="96"/>
    </row>
    <row r="50" spans="1:11" ht="30" x14ac:dyDescent="0.25">
      <c r="A50" s="36"/>
      <c r="B50" s="65" t="s">
        <v>69</v>
      </c>
      <c r="C50" s="82"/>
      <c r="D50" s="122">
        <v>5.5</v>
      </c>
      <c r="E50" s="83">
        <v>5.5</v>
      </c>
      <c r="F50" s="54"/>
      <c r="G50" s="123"/>
      <c r="H50" s="54"/>
      <c r="I50" s="83"/>
      <c r="J50" s="96"/>
    </row>
    <row r="51" spans="1:11" ht="30" x14ac:dyDescent="0.25">
      <c r="A51" s="36"/>
      <c r="B51" s="65" t="s">
        <v>64</v>
      </c>
      <c r="C51" s="82"/>
      <c r="D51" s="122">
        <v>2</v>
      </c>
      <c r="E51" s="83">
        <v>2</v>
      </c>
      <c r="F51" s="54"/>
      <c r="G51" s="123"/>
      <c r="H51" s="54"/>
      <c r="I51" s="83"/>
      <c r="J51" s="96"/>
    </row>
    <row r="52" spans="1:11" x14ac:dyDescent="0.25">
      <c r="A52" s="36"/>
      <c r="B52" s="65" t="s">
        <v>31</v>
      </c>
      <c r="C52" s="82"/>
      <c r="D52" s="122">
        <v>0.5</v>
      </c>
      <c r="E52" s="83">
        <v>0.5</v>
      </c>
      <c r="F52" s="54"/>
      <c r="G52" s="123"/>
      <c r="H52" s="54"/>
      <c r="I52" s="83"/>
      <c r="J52" s="96"/>
    </row>
    <row r="53" spans="1:11" ht="30" x14ac:dyDescent="0.25">
      <c r="A53" s="36"/>
      <c r="B53" s="65" t="s">
        <v>33</v>
      </c>
      <c r="C53" s="82"/>
      <c r="D53" s="122"/>
      <c r="E53" s="83">
        <v>68</v>
      </c>
      <c r="F53" s="54"/>
      <c r="G53" s="123"/>
      <c r="H53" s="54"/>
      <c r="I53" s="83"/>
      <c r="J53" s="96"/>
    </row>
    <row r="54" spans="1:11" x14ac:dyDescent="0.25">
      <c r="A54" s="36"/>
      <c r="B54" s="65" t="s">
        <v>34</v>
      </c>
      <c r="C54" s="82"/>
      <c r="D54" s="122">
        <v>2</v>
      </c>
      <c r="E54" s="83">
        <v>2</v>
      </c>
      <c r="F54" s="54"/>
      <c r="G54" s="123"/>
      <c r="H54" s="54"/>
      <c r="I54" s="83"/>
      <c r="J54" s="96"/>
    </row>
    <row r="55" spans="1:11" ht="30" x14ac:dyDescent="0.25">
      <c r="A55" s="36" t="s">
        <v>70</v>
      </c>
      <c r="B55" s="65"/>
      <c r="C55" s="82">
        <v>130</v>
      </c>
      <c r="D55" s="122"/>
      <c r="E55" s="83"/>
      <c r="F55" s="82">
        <v>2.86</v>
      </c>
      <c r="G55" s="83">
        <v>4.2</v>
      </c>
      <c r="H55" s="82">
        <v>12.2</v>
      </c>
      <c r="I55" s="83">
        <v>98</v>
      </c>
      <c r="J55" s="96">
        <v>21.4</v>
      </c>
      <c r="K55" s="42" t="s">
        <v>71</v>
      </c>
    </row>
    <row r="56" spans="1:11" x14ac:dyDescent="0.25">
      <c r="A56" s="36"/>
      <c r="B56" s="65" t="s">
        <v>72</v>
      </c>
      <c r="C56" s="82"/>
      <c r="D56" s="122">
        <v>186.25</v>
      </c>
      <c r="E56" s="83">
        <v>149</v>
      </c>
      <c r="F56" s="82"/>
      <c r="G56" s="83"/>
      <c r="H56" s="82"/>
      <c r="I56" s="83"/>
      <c r="J56" s="96"/>
    </row>
    <row r="57" spans="1:11" x14ac:dyDescent="0.25">
      <c r="A57" s="36"/>
      <c r="B57" s="65" t="s">
        <v>63</v>
      </c>
      <c r="C57" s="82"/>
      <c r="D57" s="122">
        <v>6.01</v>
      </c>
      <c r="E57" s="83">
        <v>5.2</v>
      </c>
      <c r="F57" s="82"/>
      <c r="G57" s="83"/>
      <c r="H57" s="82"/>
      <c r="I57" s="83"/>
      <c r="J57" s="96"/>
    </row>
    <row r="58" spans="1:11" x14ac:dyDescent="0.25">
      <c r="A58" s="36"/>
      <c r="B58" s="65" t="s">
        <v>62</v>
      </c>
      <c r="C58" s="82"/>
      <c r="D58" s="122">
        <v>3.46</v>
      </c>
      <c r="E58" s="83">
        <v>2.6</v>
      </c>
      <c r="F58" s="82"/>
      <c r="G58" s="83"/>
      <c r="H58" s="82"/>
      <c r="I58" s="83"/>
      <c r="J58" s="96"/>
    </row>
    <row r="59" spans="1:11" x14ac:dyDescent="0.25">
      <c r="A59" s="36"/>
      <c r="B59" s="65" t="s">
        <v>73</v>
      </c>
      <c r="C59" s="79"/>
      <c r="D59" s="122">
        <v>1.7</v>
      </c>
      <c r="E59" s="83">
        <v>1.7</v>
      </c>
      <c r="F59" s="82"/>
      <c r="G59" s="83"/>
      <c r="H59" s="82"/>
      <c r="I59" s="83"/>
      <c r="J59" s="96"/>
    </row>
    <row r="60" spans="1:11" ht="30" x14ac:dyDescent="0.25">
      <c r="A60" s="36"/>
      <c r="B60" s="65" t="s">
        <v>64</v>
      </c>
      <c r="C60" s="79"/>
      <c r="D60" s="122">
        <v>1.7</v>
      </c>
      <c r="E60" s="83">
        <v>1.7</v>
      </c>
      <c r="F60" s="82"/>
      <c r="G60" s="83"/>
      <c r="H60" s="82"/>
      <c r="I60" s="83"/>
      <c r="J60" s="96"/>
    </row>
    <row r="61" spans="1:11" x14ac:dyDescent="0.25">
      <c r="A61" s="36"/>
      <c r="B61" s="65" t="s">
        <v>34</v>
      </c>
      <c r="C61" s="79"/>
      <c r="D61" s="122">
        <v>2.2000000000000002</v>
      </c>
      <c r="E61" s="83">
        <v>2.2000000000000002</v>
      </c>
      <c r="F61" s="82"/>
      <c r="G61" s="83"/>
      <c r="H61" s="82"/>
      <c r="I61" s="83"/>
      <c r="J61" s="96"/>
    </row>
    <row r="62" spans="1:11" x14ac:dyDescent="0.25">
      <c r="A62" s="36"/>
      <c r="B62" s="65" t="s">
        <v>39</v>
      </c>
      <c r="C62" s="79"/>
      <c r="D62" s="122">
        <v>3.9</v>
      </c>
      <c r="E62" s="83">
        <v>3.9</v>
      </c>
      <c r="F62" s="82"/>
      <c r="G62" s="83"/>
      <c r="H62" s="82"/>
      <c r="I62" s="83"/>
      <c r="J62" s="96"/>
    </row>
    <row r="63" spans="1:11" x14ac:dyDescent="0.25">
      <c r="A63" s="36"/>
      <c r="B63" s="65" t="s">
        <v>31</v>
      </c>
      <c r="C63" s="79"/>
      <c r="D63" s="122">
        <v>0.8</v>
      </c>
      <c r="E63" s="83">
        <v>0.8</v>
      </c>
      <c r="F63" s="82"/>
      <c r="G63" s="123"/>
      <c r="H63" s="54"/>
      <c r="I63" s="83"/>
      <c r="J63" s="96"/>
    </row>
    <row r="64" spans="1:11" ht="30" x14ac:dyDescent="0.25">
      <c r="A64" s="36" t="s">
        <v>74</v>
      </c>
      <c r="B64" s="30"/>
      <c r="C64" s="82">
        <v>130</v>
      </c>
      <c r="D64" s="116"/>
      <c r="E64" s="117"/>
      <c r="F64" s="118"/>
      <c r="G64" s="117"/>
      <c r="H64" s="116">
        <v>13</v>
      </c>
      <c r="I64" s="118">
        <v>52</v>
      </c>
      <c r="J64" s="119"/>
      <c r="K64" s="42" t="s">
        <v>75</v>
      </c>
    </row>
    <row r="65" spans="1:11" ht="30" x14ac:dyDescent="0.25">
      <c r="A65" s="36"/>
      <c r="B65" s="30" t="s">
        <v>76</v>
      </c>
      <c r="C65" s="82"/>
      <c r="D65" s="116">
        <v>15.2</v>
      </c>
      <c r="E65" s="117">
        <v>15.2</v>
      </c>
      <c r="F65" s="118"/>
      <c r="G65" s="117"/>
      <c r="H65" s="116"/>
      <c r="I65" s="118"/>
      <c r="J65" s="119"/>
    </row>
    <row r="66" spans="1:11" x14ac:dyDescent="0.25">
      <c r="A66" s="36"/>
      <c r="B66" s="30" t="s">
        <v>39</v>
      </c>
      <c r="C66" s="82"/>
      <c r="D66" s="116">
        <v>6</v>
      </c>
      <c r="E66" s="117">
        <v>6</v>
      </c>
      <c r="F66" s="118"/>
      <c r="G66" s="117"/>
      <c r="H66" s="116"/>
      <c r="I66" s="118"/>
      <c r="J66" s="119"/>
    </row>
    <row r="67" spans="1:11" x14ac:dyDescent="0.25">
      <c r="A67" s="36"/>
      <c r="B67" s="30" t="s">
        <v>77</v>
      </c>
      <c r="C67" s="82"/>
      <c r="D67" s="117">
        <v>130</v>
      </c>
      <c r="E67" s="117">
        <v>130</v>
      </c>
      <c r="F67" s="117"/>
      <c r="G67" s="117"/>
      <c r="H67" s="117"/>
      <c r="I67" s="117"/>
      <c r="J67" s="119"/>
    </row>
    <row r="68" spans="1:11" x14ac:dyDescent="0.25">
      <c r="A68" s="78" t="s">
        <v>68</v>
      </c>
      <c r="B68" s="30"/>
      <c r="C68" s="31">
        <v>15</v>
      </c>
      <c r="D68" s="122">
        <v>15</v>
      </c>
      <c r="E68" s="83">
        <v>15</v>
      </c>
      <c r="F68" s="82">
        <v>1.2</v>
      </c>
      <c r="G68" s="83">
        <v>0.15</v>
      </c>
      <c r="H68" s="82">
        <v>7.3</v>
      </c>
      <c r="I68" s="83">
        <v>36</v>
      </c>
      <c r="J68" s="96">
        <v>0</v>
      </c>
    </row>
    <row r="69" spans="1:11" ht="15.75" thickBot="1" x14ac:dyDescent="0.3">
      <c r="A69" s="36" t="s">
        <v>78</v>
      </c>
      <c r="B69" s="30"/>
      <c r="C69" s="82">
        <v>30</v>
      </c>
      <c r="D69" s="122">
        <v>30</v>
      </c>
      <c r="E69" s="83">
        <v>30</v>
      </c>
      <c r="F69" s="82">
        <v>1.5</v>
      </c>
      <c r="G69" s="83">
        <v>0.3</v>
      </c>
      <c r="H69" s="82">
        <v>14.3</v>
      </c>
      <c r="I69" s="83">
        <v>66</v>
      </c>
      <c r="J69" s="96"/>
    </row>
    <row r="70" spans="1:11" ht="15.75" thickBot="1" x14ac:dyDescent="0.3">
      <c r="A70" s="87" t="s">
        <v>48</v>
      </c>
      <c r="B70" s="88"/>
      <c r="C70" s="125">
        <v>572</v>
      </c>
      <c r="D70" s="48"/>
      <c r="E70" s="47"/>
      <c r="F70" s="126">
        <f>SUM(F34:F69)</f>
        <v>20.509999999999998</v>
      </c>
      <c r="G70" s="126">
        <f>SUM(G34:G69)</f>
        <v>17.7</v>
      </c>
      <c r="H70" s="126">
        <f>SUM(H34:H69)</f>
        <v>67.75</v>
      </c>
      <c r="I70" s="126">
        <f>SUM(I34:I69)</f>
        <v>513</v>
      </c>
      <c r="J70" s="126">
        <f>SUM(J34:J69)</f>
        <v>29.43</v>
      </c>
      <c r="K70" s="93"/>
    </row>
    <row r="71" spans="1:11" x14ac:dyDescent="0.25">
      <c r="A71" s="36"/>
      <c r="B71" s="127" t="s">
        <v>79</v>
      </c>
      <c r="C71" s="82"/>
      <c r="D71" s="122"/>
      <c r="E71" s="83"/>
      <c r="F71" s="81"/>
      <c r="G71" s="82"/>
      <c r="H71" s="122"/>
      <c r="I71" s="128"/>
      <c r="J71" s="124"/>
      <c r="K71" s="129"/>
    </row>
    <row r="72" spans="1:11" ht="30" x14ac:dyDescent="0.25">
      <c r="A72" s="130" t="s">
        <v>80</v>
      </c>
      <c r="B72" s="30"/>
      <c r="C72" s="82">
        <v>50</v>
      </c>
      <c r="D72" s="83"/>
      <c r="E72" s="82"/>
      <c r="F72" s="81">
        <v>3</v>
      </c>
      <c r="G72" s="82">
        <v>2.7</v>
      </c>
      <c r="H72" s="83">
        <v>22</v>
      </c>
      <c r="I72" s="81">
        <v>124.3</v>
      </c>
      <c r="J72" s="96">
        <v>0</v>
      </c>
      <c r="K72" s="42" t="s">
        <v>81</v>
      </c>
    </row>
    <row r="73" spans="1:11" x14ac:dyDescent="0.25">
      <c r="A73" s="115"/>
      <c r="B73" s="65" t="s">
        <v>73</v>
      </c>
      <c r="C73" s="82"/>
      <c r="D73" s="83">
        <v>24</v>
      </c>
      <c r="E73" s="82">
        <v>24</v>
      </c>
      <c r="F73" s="81"/>
      <c r="G73" s="82"/>
      <c r="H73" s="83"/>
      <c r="I73" s="81"/>
      <c r="J73" s="96"/>
    </row>
    <row r="74" spans="1:11" x14ac:dyDescent="0.25">
      <c r="A74" s="115"/>
      <c r="B74" s="65" t="s">
        <v>34</v>
      </c>
      <c r="C74" s="82"/>
      <c r="D74" s="83">
        <v>2</v>
      </c>
      <c r="E74" s="82">
        <v>2</v>
      </c>
      <c r="F74" s="81"/>
      <c r="G74" s="82"/>
      <c r="H74" s="83"/>
      <c r="I74" s="81"/>
      <c r="J74" s="96"/>
    </row>
    <row r="75" spans="1:11" x14ac:dyDescent="0.25">
      <c r="A75" s="115"/>
      <c r="B75" s="65" t="s">
        <v>82</v>
      </c>
      <c r="C75" s="82"/>
      <c r="D75" s="83">
        <v>1.5</v>
      </c>
      <c r="E75" s="82">
        <v>1.5</v>
      </c>
      <c r="F75" s="81"/>
      <c r="G75" s="82"/>
      <c r="H75" s="83"/>
      <c r="I75" s="81"/>
      <c r="J75" s="96"/>
    </row>
    <row r="76" spans="1:11" x14ac:dyDescent="0.25">
      <c r="A76" s="115"/>
      <c r="B76" s="65" t="s">
        <v>30</v>
      </c>
      <c r="C76" s="82"/>
      <c r="D76" s="83">
        <v>2.8</v>
      </c>
      <c r="E76" s="82">
        <v>2.5</v>
      </c>
      <c r="F76" s="81"/>
      <c r="G76" s="82"/>
      <c r="H76" s="83"/>
      <c r="I76" s="81"/>
      <c r="J76" s="96"/>
    </row>
    <row r="77" spans="1:11" x14ac:dyDescent="0.25">
      <c r="A77" s="115"/>
      <c r="B77" s="65" t="s">
        <v>83</v>
      </c>
      <c r="C77" s="82"/>
      <c r="D77" s="83">
        <v>0.7</v>
      </c>
      <c r="E77" s="82">
        <v>0.7</v>
      </c>
      <c r="F77" s="81"/>
      <c r="G77" s="82"/>
      <c r="H77" s="83"/>
      <c r="I77" s="81"/>
      <c r="J77" s="96"/>
    </row>
    <row r="78" spans="1:11" x14ac:dyDescent="0.25">
      <c r="A78" s="115"/>
      <c r="B78" s="65" t="s">
        <v>77</v>
      </c>
      <c r="C78" s="82"/>
      <c r="D78" s="83">
        <v>7</v>
      </c>
      <c r="E78" s="82">
        <v>7</v>
      </c>
      <c r="F78" s="81"/>
      <c r="G78" s="82"/>
      <c r="H78" s="83"/>
      <c r="I78" s="81"/>
      <c r="J78" s="96"/>
    </row>
    <row r="79" spans="1:11" x14ac:dyDescent="0.25">
      <c r="A79" s="115"/>
      <c r="B79" s="65" t="s">
        <v>84</v>
      </c>
      <c r="C79" s="82"/>
      <c r="D79" s="83">
        <v>0.2</v>
      </c>
      <c r="E79" s="82">
        <v>0.2</v>
      </c>
      <c r="F79" s="81"/>
      <c r="G79" s="82"/>
      <c r="H79" s="83"/>
      <c r="I79" s="81"/>
      <c r="J79" s="96"/>
    </row>
    <row r="80" spans="1:11" x14ac:dyDescent="0.25">
      <c r="A80" s="115"/>
      <c r="B80" s="65" t="s">
        <v>85</v>
      </c>
      <c r="C80" s="82"/>
      <c r="D80" s="83"/>
      <c r="E80" s="82">
        <v>36</v>
      </c>
      <c r="F80" s="81"/>
      <c r="G80" s="82"/>
      <c r="H80" s="83"/>
      <c r="I80" s="81"/>
      <c r="J80" s="96"/>
    </row>
    <row r="81" spans="1:11" ht="30" x14ac:dyDescent="0.25">
      <c r="A81" s="115"/>
      <c r="B81" s="65" t="s">
        <v>64</v>
      </c>
      <c r="C81" s="82"/>
      <c r="D81" s="83">
        <v>0.1</v>
      </c>
      <c r="E81" s="82">
        <v>0.1</v>
      </c>
      <c r="F81" s="81"/>
      <c r="G81" s="82"/>
      <c r="H81" s="83"/>
      <c r="I81" s="81"/>
      <c r="J81" s="96"/>
    </row>
    <row r="82" spans="1:11" ht="30" x14ac:dyDescent="0.25">
      <c r="A82" s="115"/>
      <c r="B82" s="65" t="s">
        <v>86</v>
      </c>
      <c r="C82" s="82"/>
      <c r="D82" s="83">
        <v>20</v>
      </c>
      <c r="E82" s="82">
        <v>20</v>
      </c>
      <c r="F82" s="81"/>
      <c r="G82" s="82"/>
      <c r="H82" s="83"/>
      <c r="I82" s="81"/>
      <c r="J82" s="96"/>
    </row>
    <row r="83" spans="1:11" ht="30" x14ac:dyDescent="0.25">
      <c r="A83" s="78" t="s">
        <v>87</v>
      </c>
      <c r="B83" s="30"/>
      <c r="C83" s="82">
        <v>130</v>
      </c>
      <c r="D83" s="83"/>
      <c r="E83" s="82"/>
      <c r="F83" s="82">
        <v>4</v>
      </c>
      <c r="G83" s="82">
        <v>3.25</v>
      </c>
      <c r="H83" s="82">
        <v>5.0999999999999996</v>
      </c>
      <c r="I83" s="81">
        <v>65.5</v>
      </c>
      <c r="J83" s="96">
        <v>1.05</v>
      </c>
      <c r="K83" s="42" t="s">
        <v>88</v>
      </c>
    </row>
    <row r="84" spans="1:11" x14ac:dyDescent="0.25">
      <c r="A84" s="78"/>
      <c r="B84" s="30" t="s">
        <v>89</v>
      </c>
      <c r="C84" s="82"/>
      <c r="D84" s="83">
        <v>134</v>
      </c>
      <c r="E84" s="82">
        <v>130</v>
      </c>
      <c r="F84" s="82"/>
      <c r="G84" s="83"/>
      <c r="H84" s="82"/>
      <c r="I84" s="83"/>
      <c r="J84" s="96"/>
    </row>
    <row r="85" spans="1:11" ht="22.5" x14ac:dyDescent="0.25">
      <c r="A85" s="131" t="s">
        <v>90</v>
      </c>
      <c r="B85" s="132"/>
      <c r="C85" s="133" t="s">
        <v>91</v>
      </c>
      <c r="D85" s="134"/>
      <c r="E85" s="135"/>
      <c r="F85" s="136">
        <v>0.03</v>
      </c>
      <c r="G85" s="137">
        <v>0.01</v>
      </c>
      <c r="H85" s="138">
        <v>5.6</v>
      </c>
      <c r="I85" s="136">
        <v>22.75</v>
      </c>
      <c r="J85" s="139">
        <v>1.59</v>
      </c>
      <c r="K85" s="140" t="s">
        <v>92</v>
      </c>
    </row>
    <row r="86" spans="1:11" x14ac:dyDescent="0.25">
      <c r="A86" s="131"/>
      <c r="B86" s="132" t="s">
        <v>38</v>
      </c>
      <c r="C86" s="133"/>
      <c r="D86" s="141">
        <v>0.3</v>
      </c>
      <c r="E86" s="142">
        <v>0.3</v>
      </c>
      <c r="F86" s="136"/>
      <c r="G86" s="137"/>
      <c r="H86" s="138"/>
      <c r="I86" s="136"/>
      <c r="J86" s="139"/>
      <c r="K86" s="140"/>
    </row>
    <row r="87" spans="1:11" x14ac:dyDescent="0.25">
      <c r="A87" s="131"/>
      <c r="B87" s="132" t="s">
        <v>39</v>
      </c>
      <c r="C87" s="133"/>
      <c r="D87" s="141">
        <v>4</v>
      </c>
      <c r="E87" s="142">
        <v>4</v>
      </c>
      <c r="F87" s="136"/>
      <c r="G87" s="137"/>
      <c r="H87" s="136"/>
      <c r="I87" s="136"/>
      <c r="J87" s="139"/>
      <c r="K87" s="140"/>
    </row>
    <row r="88" spans="1:11" x14ac:dyDescent="0.25">
      <c r="A88" s="131"/>
      <c r="B88" s="132" t="s">
        <v>93</v>
      </c>
      <c r="C88" s="133"/>
      <c r="D88" s="143">
        <v>2.8</v>
      </c>
      <c r="E88" s="142">
        <v>2.5</v>
      </c>
      <c r="F88" s="137"/>
      <c r="G88" s="138"/>
      <c r="H88" s="137"/>
      <c r="I88" s="138"/>
      <c r="J88" s="139"/>
      <c r="K88" s="140"/>
    </row>
    <row r="89" spans="1:11" ht="15.75" thickBot="1" x14ac:dyDescent="0.3">
      <c r="A89" s="131"/>
      <c r="B89" s="144" t="s">
        <v>40</v>
      </c>
      <c r="C89" s="133"/>
      <c r="D89" s="135">
        <v>100</v>
      </c>
      <c r="E89" s="135">
        <v>100</v>
      </c>
      <c r="F89" s="137"/>
      <c r="G89" s="138"/>
      <c r="H89" s="137"/>
      <c r="I89" s="138"/>
      <c r="J89" s="139"/>
      <c r="K89" s="140"/>
    </row>
    <row r="90" spans="1:11" ht="15.75" thickBot="1" x14ac:dyDescent="0.3">
      <c r="A90" s="87" t="s">
        <v>48</v>
      </c>
      <c r="B90" s="88"/>
      <c r="C90" s="125">
        <v>286.5</v>
      </c>
      <c r="D90" s="48"/>
      <c r="E90" s="47"/>
      <c r="F90" s="99">
        <f>SUM(F71:F89)</f>
        <v>7.03</v>
      </c>
      <c r="G90" s="99">
        <f>SUM(G71:G89)</f>
        <v>5.96</v>
      </c>
      <c r="H90" s="99">
        <f>SUM(H71:H89)</f>
        <v>32.700000000000003</v>
      </c>
      <c r="I90" s="99">
        <f>SUM(I71:I89)</f>
        <v>212.55</v>
      </c>
      <c r="J90" s="99">
        <f>SUM(J71:J89)</f>
        <v>2.64</v>
      </c>
      <c r="K90" s="93"/>
    </row>
    <row r="91" spans="1:11" ht="15.75" thickBot="1" x14ac:dyDescent="0.3">
      <c r="A91" s="145" t="s">
        <v>94</v>
      </c>
      <c r="B91" s="146"/>
      <c r="C91" s="147">
        <f>C30+C33+C70+C90</f>
        <v>1298.5</v>
      </c>
      <c r="D91" s="148"/>
      <c r="E91" s="149"/>
      <c r="F91" s="150">
        <f>F30+F33+F70+F90</f>
        <v>37.64</v>
      </c>
      <c r="G91" s="150">
        <f>G30+G33+G70+G90</f>
        <v>35.51</v>
      </c>
      <c r="H91" s="150">
        <f>H30+H33+H70+H90</f>
        <v>158.35000000000002</v>
      </c>
      <c r="I91" s="150">
        <f>I30+I33+I70+I90</f>
        <v>1103.8499999999999</v>
      </c>
      <c r="J91" s="150">
        <f>J30+J33+J70+J90</f>
        <v>43.34</v>
      </c>
      <c r="K91" s="151"/>
    </row>
    <row r="92" spans="1:11" x14ac:dyDescent="0.25">
      <c r="A92" s="30"/>
      <c r="B92" s="152"/>
      <c r="C92" s="153"/>
      <c r="D92" s="154"/>
      <c r="E92" s="155"/>
      <c r="F92" s="83"/>
      <c r="G92" s="83"/>
      <c r="H92" s="83"/>
      <c r="I92" s="128"/>
      <c r="J92" s="156"/>
      <c r="K92" s="30"/>
    </row>
    <row r="93" spans="1:11" ht="15.75" thickBot="1" x14ac:dyDescent="0.3">
      <c r="A93" s="23" t="s">
        <v>95</v>
      </c>
      <c r="B93" s="24"/>
      <c r="C93" s="24"/>
      <c r="D93" s="23"/>
      <c r="E93" s="25"/>
      <c r="G93" s="26"/>
      <c r="H93" s="26"/>
      <c r="J93" s="28"/>
      <c r="K93" s="24"/>
    </row>
    <row r="94" spans="1:11" ht="30" x14ac:dyDescent="0.25">
      <c r="A94" s="29" t="s">
        <v>8</v>
      </c>
      <c r="B94" s="152"/>
      <c r="C94" s="33" t="s">
        <v>9</v>
      </c>
      <c r="D94" s="157" t="s">
        <v>10</v>
      </c>
      <c r="E94" s="157" t="s">
        <v>10</v>
      </c>
      <c r="F94" s="1196" t="s">
        <v>11</v>
      </c>
      <c r="G94" s="1197"/>
      <c r="H94" s="1198"/>
      <c r="I94" s="34" t="s">
        <v>12</v>
      </c>
      <c r="J94" s="158" t="s">
        <v>13</v>
      </c>
      <c r="K94" s="31" t="s">
        <v>14</v>
      </c>
    </row>
    <row r="95" spans="1:11" ht="30.75" thickBot="1" x14ac:dyDescent="0.3">
      <c r="A95" s="36" t="s">
        <v>15</v>
      </c>
      <c r="B95" s="30"/>
      <c r="C95" s="31" t="s">
        <v>16</v>
      </c>
      <c r="D95" s="159" t="s">
        <v>17</v>
      </c>
      <c r="E95" s="159" t="s">
        <v>17</v>
      </c>
      <c r="F95" s="38"/>
      <c r="G95" s="39"/>
      <c r="H95" s="39"/>
      <c r="I95" s="40" t="s">
        <v>18</v>
      </c>
      <c r="J95" s="41"/>
    </row>
    <row r="96" spans="1:11" ht="15.75" thickBot="1" x14ac:dyDescent="0.3">
      <c r="A96" s="43"/>
      <c r="B96" s="44"/>
      <c r="C96" s="45"/>
      <c r="D96" s="160" t="s">
        <v>19</v>
      </c>
      <c r="E96" s="160" t="s">
        <v>20</v>
      </c>
      <c r="F96" s="47" t="s">
        <v>21</v>
      </c>
      <c r="G96" s="161" t="s">
        <v>22</v>
      </c>
      <c r="H96" s="47" t="s">
        <v>23</v>
      </c>
      <c r="I96" s="49" t="s">
        <v>24</v>
      </c>
      <c r="J96" s="50" t="s">
        <v>25</v>
      </c>
      <c r="K96" s="51"/>
    </row>
    <row r="97" spans="1:11" x14ac:dyDescent="0.25">
      <c r="A97" s="29"/>
      <c r="B97" s="52" t="s">
        <v>26</v>
      </c>
      <c r="C97" s="33"/>
      <c r="D97" s="157"/>
      <c r="E97" s="53"/>
      <c r="F97" s="162"/>
      <c r="G97" s="163"/>
      <c r="H97" s="163"/>
      <c r="I97" s="164"/>
      <c r="J97" s="56"/>
      <c r="K97" s="53"/>
    </row>
    <row r="98" spans="1:11" ht="30" x14ac:dyDescent="0.25">
      <c r="A98" s="36" t="s">
        <v>96</v>
      </c>
      <c r="B98" s="30"/>
      <c r="C98" s="82" t="s">
        <v>97</v>
      </c>
      <c r="D98" s="117"/>
      <c r="E98" s="117"/>
      <c r="F98" s="118">
        <v>4.5</v>
      </c>
      <c r="G98" s="117">
        <v>4.5</v>
      </c>
      <c r="H98" s="117">
        <v>20</v>
      </c>
      <c r="I98" s="118">
        <v>138.5</v>
      </c>
      <c r="J98" s="119">
        <v>0.16</v>
      </c>
      <c r="K98" s="42" t="s">
        <v>98</v>
      </c>
    </row>
    <row r="99" spans="1:11" x14ac:dyDescent="0.25">
      <c r="A99" s="36"/>
      <c r="B99" s="30" t="s">
        <v>99</v>
      </c>
      <c r="C99" s="82"/>
      <c r="D99" s="117">
        <v>23</v>
      </c>
      <c r="E99" s="117">
        <v>23</v>
      </c>
      <c r="F99" s="117"/>
      <c r="G99" s="116"/>
      <c r="H99" s="117"/>
      <c r="I99" s="116"/>
      <c r="J99" s="119"/>
    </row>
    <row r="100" spans="1:11" x14ac:dyDescent="0.25">
      <c r="A100" s="36"/>
      <c r="B100" s="30" t="s">
        <v>32</v>
      </c>
      <c r="C100" s="82"/>
      <c r="D100" s="117">
        <v>132</v>
      </c>
      <c r="E100" s="117">
        <v>132</v>
      </c>
      <c r="F100" s="117"/>
      <c r="G100" s="116"/>
      <c r="H100" s="117"/>
      <c r="I100" s="116"/>
      <c r="J100" s="119"/>
    </row>
    <row r="101" spans="1:11" x14ac:dyDescent="0.25">
      <c r="A101" s="36"/>
      <c r="B101" s="30" t="s">
        <v>39</v>
      </c>
      <c r="C101" s="82"/>
      <c r="D101" s="117">
        <v>4</v>
      </c>
      <c r="E101" s="117">
        <v>4</v>
      </c>
      <c r="F101" s="117"/>
      <c r="G101" s="116"/>
      <c r="H101" s="117"/>
      <c r="I101" s="116"/>
      <c r="J101" s="119"/>
    </row>
    <row r="102" spans="1:11" x14ac:dyDescent="0.25">
      <c r="A102" s="36"/>
      <c r="B102" s="65" t="s">
        <v>31</v>
      </c>
      <c r="C102" s="82"/>
      <c r="D102" s="117">
        <v>0.5</v>
      </c>
      <c r="E102" s="117">
        <v>0.5</v>
      </c>
      <c r="F102" s="117"/>
      <c r="G102" s="116"/>
      <c r="H102" s="117"/>
      <c r="I102" s="116"/>
      <c r="J102" s="119"/>
    </row>
    <row r="103" spans="1:11" x14ac:dyDescent="0.25">
      <c r="A103" s="36"/>
      <c r="B103" s="65" t="s">
        <v>34</v>
      </c>
      <c r="C103" s="31"/>
      <c r="D103" s="31">
        <v>4</v>
      </c>
      <c r="E103" s="31">
        <v>4</v>
      </c>
      <c r="F103" s="117"/>
      <c r="G103" s="116"/>
      <c r="H103" s="117"/>
      <c r="I103" s="116"/>
      <c r="J103" s="165"/>
    </row>
    <row r="104" spans="1:11" ht="30" x14ac:dyDescent="0.25">
      <c r="A104" s="78" t="s">
        <v>100</v>
      </c>
      <c r="B104" s="30"/>
      <c r="C104" s="82">
        <v>160</v>
      </c>
      <c r="D104" s="80"/>
      <c r="E104" s="54"/>
      <c r="F104" s="118">
        <v>2</v>
      </c>
      <c r="G104" s="117">
        <v>2.2000000000000002</v>
      </c>
      <c r="H104" s="117">
        <v>11.3</v>
      </c>
      <c r="I104" s="118">
        <v>73</v>
      </c>
      <c r="J104" s="165">
        <v>0.32</v>
      </c>
      <c r="K104" s="42" t="s">
        <v>101</v>
      </c>
    </row>
    <row r="105" spans="1:11" x14ac:dyDescent="0.25">
      <c r="A105" s="78"/>
      <c r="B105" s="65" t="s">
        <v>102</v>
      </c>
      <c r="C105" s="82"/>
      <c r="D105" s="81">
        <v>1.7</v>
      </c>
      <c r="E105" s="82">
        <v>1.7</v>
      </c>
      <c r="F105" s="118"/>
      <c r="G105" s="117"/>
      <c r="H105" s="117"/>
      <c r="I105" s="118"/>
      <c r="J105" s="165"/>
    </row>
    <row r="106" spans="1:11" x14ac:dyDescent="0.25">
      <c r="A106" s="65"/>
      <c r="B106" s="65" t="s">
        <v>39</v>
      </c>
      <c r="C106" s="82"/>
      <c r="D106" s="81">
        <v>8.3000000000000007</v>
      </c>
      <c r="E106" s="82">
        <v>8.3000000000000007</v>
      </c>
      <c r="F106" s="118"/>
      <c r="G106" s="117"/>
      <c r="H106" s="117"/>
      <c r="I106" s="118"/>
      <c r="J106" s="165"/>
    </row>
    <row r="107" spans="1:11" x14ac:dyDescent="0.25">
      <c r="A107" s="166"/>
      <c r="B107" s="65" t="s">
        <v>32</v>
      </c>
      <c r="C107" s="82"/>
      <c r="D107" s="81">
        <v>92</v>
      </c>
      <c r="E107" s="82">
        <v>92</v>
      </c>
      <c r="F107" s="118"/>
      <c r="G107" s="117"/>
      <c r="H107" s="117"/>
      <c r="I107" s="118"/>
      <c r="J107" s="165"/>
    </row>
    <row r="108" spans="1:11" x14ac:dyDescent="0.25">
      <c r="A108" s="166"/>
      <c r="B108" s="65" t="s">
        <v>77</v>
      </c>
      <c r="C108" s="82"/>
      <c r="D108" s="81">
        <v>77</v>
      </c>
      <c r="E108" s="82">
        <v>77</v>
      </c>
      <c r="F108" s="118"/>
      <c r="G108" s="117"/>
      <c r="H108" s="116"/>
      <c r="I108" s="118"/>
      <c r="J108" s="165"/>
    </row>
    <row r="109" spans="1:11" ht="30" x14ac:dyDescent="0.25">
      <c r="A109" s="78" t="s">
        <v>103</v>
      </c>
      <c r="B109" s="30"/>
      <c r="C109" s="79" t="s">
        <v>104</v>
      </c>
      <c r="D109" s="36"/>
      <c r="E109" s="42"/>
      <c r="F109" s="118">
        <v>3.5</v>
      </c>
      <c r="G109" s="117">
        <v>5.95</v>
      </c>
      <c r="H109" s="116">
        <v>12.9</v>
      </c>
      <c r="I109" s="118">
        <v>119</v>
      </c>
      <c r="J109" s="165">
        <v>0.15</v>
      </c>
      <c r="K109" s="42" t="s">
        <v>105</v>
      </c>
    </row>
    <row r="110" spans="1:11" x14ac:dyDescent="0.25">
      <c r="A110" s="78"/>
      <c r="B110" s="30" t="s">
        <v>44</v>
      </c>
      <c r="C110" s="31"/>
      <c r="D110" s="167">
        <v>25</v>
      </c>
      <c r="E110" s="31">
        <v>25</v>
      </c>
      <c r="F110" s="118"/>
      <c r="G110" s="117"/>
      <c r="H110" s="117"/>
      <c r="I110" s="118"/>
      <c r="J110" s="165"/>
    </row>
    <row r="111" spans="1:11" x14ac:dyDescent="0.25">
      <c r="A111" s="78"/>
      <c r="B111" s="65" t="s">
        <v>106</v>
      </c>
      <c r="C111" s="31"/>
      <c r="D111" s="167">
        <v>5.0999999999999996</v>
      </c>
      <c r="E111" s="31">
        <v>5</v>
      </c>
      <c r="F111" s="118"/>
      <c r="G111" s="117"/>
      <c r="H111" s="117"/>
      <c r="I111" s="118"/>
      <c r="J111" s="165"/>
    </row>
    <row r="112" spans="1:11" ht="15.75" thickBot="1" x14ac:dyDescent="0.3">
      <c r="A112" s="78"/>
      <c r="B112" s="30" t="s">
        <v>34</v>
      </c>
      <c r="C112" s="31"/>
      <c r="D112" s="167">
        <v>5</v>
      </c>
      <c r="E112" s="31">
        <v>5</v>
      </c>
      <c r="F112" s="118" t="s">
        <v>45</v>
      </c>
      <c r="G112" s="117"/>
      <c r="H112" s="117"/>
      <c r="I112" s="118"/>
      <c r="J112" s="165"/>
    </row>
    <row r="113" spans="1:11" ht="15.75" thickBot="1" x14ac:dyDescent="0.3">
      <c r="A113" s="168" t="s">
        <v>48</v>
      </c>
      <c r="B113" s="169"/>
      <c r="C113" s="89">
        <v>350</v>
      </c>
      <c r="D113" s="170"/>
      <c r="E113" s="89"/>
      <c r="F113" s="171">
        <f>SUM(F97:F112)</f>
        <v>10</v>
      </c>
      <c r="G113" s="171">
        <f t="shared" ref="G113:J113" si="0">SUM(G97:G112)</f>
        <v>12.65</v>
      </c>
      <c r="H113" s="171">
        <f t="shared" si="0"/>
        <v>44.2</v>
      </c>
      <c r="I113" s="171">
        <f t="shared" si="0"/>
        <v>330.5</v>
      </c>
      <c r="J113" s="171">
        <f t="shared" si="0"/>
        <v>0.63</v>
      </c>
      <c r="K113" s="172"/>
    </row>
    <row r="114" spans="1:11" x14ac:dyDescent="0.25">
      <c r="A114" s="78"/>
      <c r="B114" s="127" t="s">
        <v>49</v>
      </c>
      <c r="C114" s="79"/>
      <c r="D114" s="155"/>
      <c r="E114" s="31"/>
      <c r="F114" s="173"/>
      <c r="G114" s="173"/>
      <c r="H114" s="173"/>
      <c r="I114" s="174"/>
      <c r="J114" s="96"/>
    </row>
    <row r="115" spans="1:11" ht="30.75" thickBot="1" x14ac:dyDescent="0.3">
      <c r="A115" s="36" t="s">
        <v>46</v>
      </c>
      <c r="B115" s="65"/>
      <c r="C115" s="82">
        <v>70</v>
      </c>
      <c r="D115" s="83">
        <v>79.8</v>
      </c>
      <c r="E115" s="81">
        <v>70</v>
      </c>
      <c r="F115" s="81">
        <v>0</v>
      </c>
      <c r="G115" s="82">
        <v>0</v>
      </c>
      <c r="H115" s="83">
        <v>2.2999999999999998</v>
      </c>
      <c r="I115" s="82">
        <v>9.1999999999999993</v>
      </c>
      <c r="J115" s="86">
        <v>7</v>
      </c>
      <c r="K115" s="42" t="s">
        <v>47</v>
      </c>
    </row>
    <row r="116" spans="1:11" ht="15.75" thickBot="1" x14ac:dyDescent="0.3">
      <c r="A116" s="87" t="s">
        <v>48</v>
      </c>
      <c r="B116" s="169"/>
      <c r="C116" s="89">
        <v>70</v>
      </c>
      <c r="D116" s="170"/>
      <c r="E116" s="172"/>
      <c r="F116" s="99">
        <f>SUM(F115)</f>
        <v>0</v>
      </c>
      <c r="G116" s="99">
        <f t="shared" ref="G116:J116" si="1">SUM(G115)</f>
        <v>0</v>
      </c>
      <c r="H116" s="99">
        <f t="shared" si="1"/>
        <v>2.2999999999999998</v>
      </c>
      <c r="I116" s="99">
        <f t="shared" si="1"/>
        <v>9.1999999999999993</v>
      </c>
      <c r="J116" s="99">
        <f t="shared" si="1"/>
        <v>7</v>
      </c>
      <c r="K116" s="172"/>
    </row>
    <row r="117" spans="1:11" x14ac:dyDescent="0.25">
      <c r="A117" s="29"/>
      <c r="B117" s="52" t="s">
        <v>52</v>
      </c>
      <c r="C117" s="175"/>
      <c r="D117" s="101"/>
      <c r="E117" s="176"/>
      <c r="F117" s="177"/>
      <c r="G117" s="177"/>
      <c r="H117" s="100"/>
      <c r="I117" s="178"/>
      <c r="J117" s="56"/>
      <c r="K117" s="105"/>
    </row>
    <row r="118" spans="1:11" x14ac:dyDescent="0.25">
      <c r="A118" s="106" t="s">
        <v>107</v>
      </c>
      <c r="B118" s="107"/>
      <c r="C118" s="108">
        <v>40</v>
      </c>
      <c r="D118" s="179"/>
      <c r="E118" s="180"/>
      <c r="F118" s="109">
        <v>0.76</v>
      </c>
      <c r="G118" s="110">
        <v>3.56</v>
      </c>
      <c r="H118" s="109">
        <v>3.08</v>
      </c>
      <c r="I118" s="110">
        <v>47.6</v>
      </c>
      <c r="J118" s="181">
        <v>2.8</v>
      </c>
      <c r="K118" s="112"/>
    </row>
    <row r="119" spans="1:11" x14ac:dyDescent="0.25">
      <c r="A119" s="106"/>
      <c r="B119" s="114" t="s">
        <v>108</v>
      </c>
      <c r="C119" s="182"/>
      <c r="D119" s="183">
        <v>42</v>
      </c>
      <c r="E119" s="108">
        <v>40</v>
      </c>
      <c r="F119" s="109"/>
      <c r="G119" s="110"/>
      <c r="H119" s="109"/>
      <c r="I119" s="110"/>
      <c r="J119" s="184"/>
      <c r="K119" s="185"/>
    </row>
    <row r="120" spans="1:11" ht="30" x14ac:dyDescent="0.25">
      <c r="A120" s="36" t="s">
        <v>109</v>
      </c>
      <c r="B120" s="120"/>
      <c r="C120" s="186" t="s">
        <v>57</v>
      </c>
      <c r="D120" s="187"/>
      <c r="E120" s="173"/>
      <c r="F120" s="83">
        <v>8.6999999999999993</v>
      </c>
      <c r="G120" s="82">
        <v>5.2</v>
      </c>
      <c r="H120" s="83">
        <v>16</v>
      </c>
      <c r="I120" s="81">
        <v>145</v>
      </c>
      <c r="J120" s="96">
        <v>4</v>
      </c>
      <c r="K120" s="42" t="s">
        <v>110</v>
      </c>
    </row>
    <row r="121" spans="1:11" x14ac:dyDescent="0.25">
      <c r="A121" s="115"/>
      <c r="B121" s="30" t="s">
        <v>59</v>
      </c>
      <c r="C121" s="82"/>
      <c r="D121" s="116">
        <v>22</v>
      </c>
      <c r="E121" s="117">
        <v>16.190000000000001</v>
      </c>
      <c r="F121" s="116"/>
      <c r="G121" s="117"/>
      <c r="H121" s="116"/>
      <c r="I121" s="118"/>
      <c r="J121" s="119"/>
    </row>
    <row r="122" spans="1:11" x14ac:dyDescent="0.25">
      <c r="A122" s="36"/>
      <c r="B122" s="188" t="s">
        <v>60</v>
      </c>
      <c r="C122" s="189"/>
      <c r="D122" s="83">
        <v>75.150000000000006</v>
      </c>
      <c r="E122" s="82">
        <v>45</v>
      </c>
      <c r="F122" s="116"/>
      <c r="G122" s="117"/>
      <c r="H122" s="116"/>
      <c r="I122" s="174"/>
      <c r="J122" s="119"/>
    </row>
    <row r="123" spans="1:11" x14ac:dyDescent="0.25">
      <c r="A123" s="36"/>
      <c r="B123" s="120" t="s">
        <v>62</v>
      </c>
      <c r="C123" s="189"/>
      <c r="D123" s="83">
        <v>7.98</v>
      </c>
      <c r="E123" s="82">
        <v>6</v>
      </c>
      <c r="F123" s="116"/>
      <c r="G123" s="117"/>
      <c r="H123" s="116"/>
      <c r="I123" s="174"/>
      <c r="J123" s="119"/>
    </row>
    <row r="124" spans="1:11" x14ac:dyDescent="0.25">
      <c r="A124" s="36"/>
      <c r="B124" s="188" t="s">
        <v>63</v>
      </c>
      <c r="C124" s="189"/>
      <c r="D124" s="83">
        <v>7.14</v>
      </c>
      <c r="E124" s="82">
        <v>6</v>
      </c>
      <c r="F124" s="116"/>
      <c r="G124" s="117"/>
      <c r="H124" s="116"/>
      <c r="I124" s="174"/>
      <c r="J124" s="119"/>
    </row>
    <row r="125" spans="1:11" ht="30" x14ac:dyDescent="0.25">
      <c r="A125" s="36"/>
      <c r="B125" s="188" t="s">
        <v>29</v>
      </c>
      <c r="C125" s="189"/>
      <c r="D125" s="83">
        <v>5</v>
      </c>
      <c r="E125" s="82">
        <v>5</v>
      </c>
      <c r="F125" s="116"/>
      <c r="G125" s="117"/>
      <c r="H125" s="116"/>
      <c r="I125" s="174"/>
      <c r="J125" s="119"/>
    </row>
    <row r="126" spans="1:11" ht="30" x14ac:dyDescent="0.25">
      <c r="A126" s="36"/>
      <c r="B126" s="188" t="s">
        <v>64</v>
      </c>
      <c r="C126" s="189"/>
      <c r="D126" s="83">
        <v>3</v>
      </c>
      <c r="E126" s="82">
        <v>3</v>
      </c>
      <c r="F126" s="116"/>
      <c r="G126" s="117"/>
      <c r="H126" s="116"/>
      <c r="I126" s="174"/>
      <c r="J126" s="119"/>
    </row>
    <row r="127" spans="1:11" x14ac:dyDescent="0.25">
      <c r="A127" s="36"/>
      <c r="B127" s="188" t="s">
        <v>31</v>
      </c>
      <c r="C127" s="189"/>
      <c r="D127" s="83">
        <v>1</v>
      </c>
      <c r="E127" s="82">
        <v>1</v>
      </c>
      <c r="F127" s="116"/>
      <c r="G127" s="117"/>
      <c r="H127" s="116"/>
      <c r="I127" s="174"/>
      <c r="J127" s="190"/>
    </row>
    <row r="128" spans="1:11" x14ac:dyDescent="0.25">
      <c r="A128" s="36"/>
      <c r="B128" s="188" t="s">
        <v>40</v>
      </c>
      <c r="C128" s="189"/>
      <c r="D128" s="83">
        <v>114</v>
      </c>
      <c r="E128" s="82">
        <v>114</v>
      </c>
      <c r="F128" s="116"/>
      <c r="G128" s="117"/>
      <c r="H128" s="116"/>
      <c r="I128" s="174"/>
      <c r="J128" s="190"/>
    </row>
    <row r="129" spans="1:11" x14ac:dyDescent="0.25">
      <c r="A129" s="67" t="s">
        <v>111</v>
      </c>
      <c r="B129" s="191"/>
      <c r="C129" s="73">
        <v>80</v>
      </c>
      <c r="D129" s="192"/>
      <c r="E129" s="193"/>
      <c r="F129" s="72">
        <v>3.2</v>
      </c>
      <c r="G129" s="73">
        <v>5.2</v>
      </c>
      <c r="H129" s="74">
        <v>7.2</v>
      </c>
      <c r="I129" s="73">
        <v>88</v>
      </c>
      <c r="J129" s="194"/>
      <c r="K129" s="42" t="s">
        <v>112</v>
      </c>
    </row>
    <row r="130" spans="1:11" x14ac:dyDescent="0.25">
      <c r="A130" s="67"/>
      <c r="B130" s="195" t="s">
        <v>113</v>
      </c>
      <c r="C130" s="73"/>
      <c r="D130" s="192">
        <v>70</v>
      </c>
      <c r="E130" s="193">
        <v>56</v>
      </c>
      <c r="F130" s="72"/>
      <c r="G130" s="73"/>
      <c r="H130" s="74"/>
      <c r="I130" s="73"/>
      <c r="J130" s="194"/>
    </row>
    <row r="131" spans="1:11" x14ac:dyDescent="0.25">
      <c r="A131" s="67"/>
      <c r="B131" s="195" t="s">
        <v>68</v>
      </c>
      <c r="C131" s="73"/>
      <c r="D131" s="192">
        <v>10</v>
      </c>
      <c r="E131" s="193">
        <v>10</v>
      </c>
      <c r="F131" s="72"/>
      <c r="G131" s="73"/>
      <c r="H131" s="74"/>
      <c r="I131" s="73"/>
      <c r="J131" s="194"/>
    </row>
    <row r="132" spans="1:11" x14ac:dyDescent="0.25">
      <c r="A132" s="67"/>
      <c r="B132" s="195" t="s">
        <v>114</v>
      </c>
      <c r="C132" s="73"/>
      <c r="D132" s="192">
        <v>8</v>
      </c>
      <c r="E132" s="193">
        <v>7.2</v>
      </c>
      <c r="F132" s="72"/>
      <c r="G132" s="73"/>
      <c r="H132" s="74"/>
      <c r="I132" s="73"/>
      <c r="J132" s="194"/>
    </row>
    <row r="133" spans="1:11" x14ac:dyDescent="0.25">
      <c r="A133" s="67"/>
      <c r="B133" s="195" t="s">
        <v>115</v>
      </c>
      <c r="C133" s="73"/>
      <c r="D133" s="192">
        <v>14</v>
      </c>
      <c r="E133" s="193">
        <v>14</v>
      </c>
      <c r="F133" s="72"/>
      <c r="G133" s="73"/>
      <c r="H133" s="74"/>
      <c r="I133" s="73"/>
      <c r="J133" s="194"/>
    </row>
    <row r="134" spans="1:11" x14ac:dyDescent="0.25">
      <c r="A134" s="67"/>
      <c r="B134" s="195" t="s">
        <v>116</v>
      </c>
      <c r="C134" s="73"/>
      <c r="D134" s="192">
        <v>3</v>
      </c>
      <c r="E134" s="193">
        <v>3</v>
      </c>
      <c r="F134" s="72"/>
      <c r="G134" s="73"/>
      <c r="H134" s="74"/>
      <c r="I134" s="73"/>
      <c r="J134" s="194"/>
    </row>
    <row r="135" spans="1:11" x14ac:dyDescent="0.25">
      <c r="A135" s="67"/>
      <c r="B135" s="195" t="s">
        <v>83</v>
      </c>
      <c r="C135" s="73"/>
      <c r="D135" s="192">
        <v>0.4</v>
      </c>
      <c r="E135" s="193">
        <v>0.4</v>
      </c>
      <c r="F135" s="72"/>
      <c r="G135" s="73"/>
      <c r="H135" s="74"/>
      <c r="I135" s="73"/>
      <c r="J135" s="194"/>
    </row>
    <row r="136" spans="1:11" x14ac:dyDescent="0.25">
      <c r="A136" s="67"/>
      <c r="B136" s="195" t="s">
        <v>64</v>
      </c>
      <c r="C136" s="73"/>
      <c r="D136" s="192">
        <v>1</v>
      </c>
      <c r="E136" s="193">
        <v>1</v>
      </c>
      <c r="F136" s="72"/>
      <c r="G136" s="73"/>
      <c r="H136" s="74"/>
      <c r="I136" s="73"/>
      <c r="J136" s="194"/>
    </row>
    <row r="137" spans="1:11" x14ac:dyDescent="0.25">
      <c r="A137" s="67"/>
      <c r="B137" s="67" t="s">
        <v>117</v>
      </c>
      <c r="C137" s="69"/>
      <c r="D137" s="192"/>
      <c r="E137" s="193"/>
      <c r="F137" s="72"/>
      <c r="G137" s="73"/>
      <c r="H137" s="74"/>
      <c r="I137" s="73"/>
      <c r="J137" s="194"/>
    </row>
    <row r="138" spans="1:11" x14ac:dyDescent="0.25">
      <c r="A138" s="67"/>
      <c r="B138" s="77" t="s">
        <v>115</v>
      </c>
      <c r="C138" s="69"/>
      <c r="D138" s="192">
        <v>13.5</v>
      </c>
      <c r="E138" s="193">
        <v>13.5</v>
      </c>
      <c r="F138" s="72"/>
      <c r="G138" s="73"/>
      <c r="H138" s="74"/>
      <c r="I138" s="73"/>
      <c r="J138" s="194"/>
    </row>
    <row r="139" spans="1:11" x14ac:dyDescent="0.25">
      <c r="A139" s="67"/>
      <c r="B139" s="77" t="s">
        <v>116</v>
      </c>
      <c r="C139" s="69"/>
      <c r="D139" s="192">
        <v>2</v>
      </c>
      <c r="E139" s="193">
        <v>2</v>
      </c>
      <c r="F139" s="72"/>
      <c r="G139" s="73"/>
      <c r="H139" s="74"/>
      <c r="I139" s="73"/>
      <c r="J139" s="194"/>
    </row>
    <row r="140" spans="1:11" x14ac:dyDescent="0.25">
      <c r="A140" s="67"/>
      <c r="B140" s="77" t="s">
        <v>73</v>
      </c>
      <c r="C140" s="69"/>
      <c r="D140" s="192">
        <v>2</v>
      </c>
      <c r="E140" s="193">
        <v>2</v>
      </c>
      <c r="F140" s="72"/>
      <c r="G140" s="73"/>
      <c r="H140" s="74"/>
      <c r="I140" s="73"/>
      <c r="J140" s="194"/>
    </row>
    <row r="141" spans="1:11" x14ac:dyDescent="0.25">
      <c r="A141" s="67"/>
      <c r="B141" s="77" t="s">
        <v>40</v>
      </c>
      <c r="C141" s="69"/>
      <c r="D141" s="192">
        <v>3</v>
      </c>
      <c r="E141" s="193">
        <v>3</v>
      </c>
      <c r="F141" s="72"/>
      <c r="G141" s="73"/>
      <c r="H141" s="74"/>
      <c r="I141" s="73"/>
      <c r="J141" s="194"/>
    </row>
    <row r="142" spans="1:11" x14ac:dyDescent="0.25">
      <c r="A142" s="67"/>
      <c r="B142" s="77" t="s">
        <v>39</v>
      </c>
      <c r="C142" s="69"/>
      <c r="D142" s="192">
        <v>0.24</v>
      </c>
      <c r="E142" s="193">
        <v>0.24</v>
      </c>
      <c r="F142" s="72"/>
      <c r="G142" s="73"/>
      <c r="H142" s="74"/>
      <c r="I142" s="73"/>
      <c r="J142" s="194"/>
    </row>
    <row r="143" spans="1:11" x14ac:dyDescent="0.25">
      <c r="A143" s="67"/>
      <c r="B143" s="77" t="s">
        <v>83</v>
      </c>
      <c r="C143" s="69"/>
      <c r="D143" s="192">
        <v>0.2</v>
      </c>
      <c r="E143" s="193">
        <v>0.2</v>
      </c>
      <c r="F143" s="72"/>
      <c r="G143" s="73"/>
      <c r="H143" s="74"/>
      <c r="I143" s="73"/>
      <c r="J143" s="194"/>
    </row>
    <row r="144" spans="1:11" ht="30" x14ac:dyDescent="0.25">
      <c r="A144" s="36" t="s">
        <v>118</v>
      </c>
      <c r="B144" s="30"/>
      <c r="C144" s="82">
        <v>100</v>
      </c>
      <c r="D144" s="122"/>
      <c r="E144" s="81"/>
      <c r="F144" s="81">
        <v>1.87</v>
      </c>
      <c r="G144" s="82">
        <v>5.3</v>
      </c>
      <c r="H144" s="83">
        <v>8.1999999999999993</v>
      </c>
      <c r="I144" s="82">
        <v>88</v>
      </c>
      <c r="J144" s="86">
        <v>7.3</v>
      </c>
      <c r="K144" s="42" t="s">
        <v>119</v>
      </c>
    </row>
    <row r="145" spans="1:11" x14ac:dyDescent="0.25">
      <c r="A145" s="36"/>
      <c r="B145" s="65" t="s">
        <v>60</v>
      </c>
      <c r="C145" s="82"/>
      <c r="D145" s="122">
        <v>141.94999999999999</v>
      </c>
      <c r="E145" s="81">
        <v>85</v>
      </c>
      <c r="F145" s="81"/>
      <c r="G145" s="82"/>
      <c r="H145" s="83"/>
      <c r="I145" s="81"/>
      <c r="J145" s="96"/>
    </row>
    <row r="146" spans="1:11" x14ac:dyDescent="0.25">
      <c r="A146" s="36"/>
      <c r="B146" s="65" t="s">
        <v>63</v>
      </c>
      <c r="C146" s="82"/>
      <c r="D146" s="122">
        <v>19.04</v>
      </c>
      <c r="E146" s="81">
        <v>16</v>
      </c>
      <c r="F146" s="81"/>
      <c r="G146" s="82"/>
      <c r="H146" s="83"/>
      <c r="I146" s="81"/>
      <c r="J146" s="124"/>
    </row>
    <row r="147" spans="1:11" x14ac:dyDescent="0.25">
      <c r="A147" s="36"/>
      <c r="B147" s="65" t="s">
        <v>62</v>
      </c>
      <c r="C147" s="82"/>
      <c r="D147" s="122">
        <v>13.3</v>
      </c>
      <c r="E147" s="81">
        <v>10</v>
      </c>
      <c r="F147" s="81"/>
      <c r="G147" s="82"/>
      <c r="H147" s="83"/>
      <c r="I147" s="81"/>
      <c r="J147" s="124"/>
    </row>
    <row r="148" spans="1:11" x14ac:dyDescent="0.25">
      <c r="A148" s="36"/>
      <c r="B148" s="65" t="s">
        <v>34</v>
      </c>
      <c r="C148" s="82"/>
      <c r="D148" s="122">
        <v>2</v>
      </c>
      <c r="E148" s="81">
        <v>2</v>
      </c>
      <c r="F148" s="81"/>
      <c r="G148" s="82"/>
      <c r="H148" s="83"/>
      <c r="I148" s="81"/>
      <c r="J148" s="124"/>
    </row>
    <row r="149" spans="1:11" ht="30" x14ac:dyDescent="0.25">
      <c r="A149" s="36"/>
      <c r="B149" s="65" t="s">
        <v>64</v>
      </c>
      <c r="C149" s="82"/>
      <c r="D149" s="122">
        <v>0.6</v>
      </c>
      <c r="E149" s="81">
        <v>0.6</v>
      </c>
      <c r="F149" s="81"/>
      <c r="G149" s="82"/>
      <c r="H149" s="83"/>
      <c r="I149" s="81"/>
      <c r="J149" s="124"/>
    </row>
    <row r="150" spans="1:11" x14ac:dyDescent="0.25">
      <c r="A150" s="36"/>
      <c r="B150" s="65" t="s">
        <v>31</v>
      </c>
      <c r="C150" s="82"/>
      <c r="D150" s="122">
        <v>0.6</v>
      </c>
      <c r="E150" s="81">
        <v>0.6</v>
      </c>
      <c r="F150" s="81"/>
      <c r="G150" s="82"/>
      <c r="H150" s="83"/>
      <c r="I150" s="81"/>
      <c r="J150" s="124"/>
    </row>
    <row r="151" spans="1:11" ht="30" x14ac:dyDescent="0.25">
      <c r="A151" s="36" t="s">
        <v>120</v>
      </c>
      <c r="B151" s="30"/>
      <c r="C151" s="82">
        <v>130</v>
      </c>
      <c r="D151" s="122"/>
      <c r="E151" s="82"/>
      <c r="F151" s="118">
        <v>0.1</v>
      </c>
      <c r="G151" s="117">
        <v>0.1</v>
      </c>
      <c r="H151" s="116">
        <v>10.199999999999999</v>
      </c>
      <c r="I151" s="117">
        <v>42</v>
      </c>
      <c r="J151" s="165">
        <v>1.2</v>
      </c>
      <c r="K151" s="42" t="s">
        <v>121</v>
      </c>
    </row>
    <row r="152" spans="1:11" x14ac:dyDescent="0.25">
      <c r="A152" s="36"/>
      <c r="B152" s="30" t="s">
        <v>122</v>
      </c>
      <c r="C152" s="79"/>
      <c r="D152" s="122">
        <v>29.64</v>
      </c>
      <c r="E152" s="82">
        <v>26</v>
      </c>
      <c r="F152" s="118"/>
      <c r="G152" s="117"/>
      <c r="H152" s="116"/>
      <c r="I152" s="117"/>
      <c r="J152" s="165"/>
    </row>
    <row r="153" spans="1:11" x14ac:dyDescent="0.25">
      <c r="A153" s="36"/>
      <c r="B153" s="30" t="s">
        <v>39</v>
      </c>
      <c r="C153" s="79"/>
      <c r="D153" s="122">
        <v>8.6</v>
      </c>
      <c r="E153" s="82">
        <v>8.6</v>
      </c>
      <c r="F153" s="118"/>
      <c r="G153" s="117"/>
      <c r="H153" s="116"/>
      <c r="I153" s="117"/>
      <c r="J153" s="165"/>
    </row>
    <row r="154" spans="1:11" x14ac:dyDescent="0.25">
      <c r="A154" s="36"/>
      <c r="B154" s="30" t="s">
        <v>40</v>
      </c>
      <c r="C154" s="79"/>
      <c r="D154" s="122">
        <v>112</v>
      </c>
      <c r="E154" s="82">
        <v>112</v>
      </c>
      <c r="F154" s="118"/>
      <c r="G154" s="117"/>
      <c r="H154" s="116"/>
      <c r="I154" s="117"/>
      <c r="J154" s="165"/>
    </row>
    <row r="155" spans="1:11" ht="15.75" thickBot="1" x14ac:dyDescent="0.3">
      <c r="A155" s="36" t="s">
        <v>78</v>
      </c>
      <c r="B155" s="30"/>
      <c r="C155" s="82">
        <v>30</v>
      </c>
      <c r="D155" s="122">
        <v>30</v>
      </c>
      <c r="E155" s="83">
        <v>30</v>
      </c>
      <c r="F155" s="82">
        <v>1.5</v>
      </c>
      <c r="G155" s="83">
        <v>0.3</v>
      </c>
      <c r="H155" s="82">
        <v>14.3</v>
      </c>
      <c r="I155" s="83">
        <v>65.900000000000006</v>
      </c>
      <c r="J155" s="96"/>
    </row>
    <row r="156" spans="1:11" ht="15.75" thickBot="1" x14ac:dyDescent="0.3">
      <c r="A156" s="87" t="s">
        <v>48</v>
      </c>
      <c r="B156" s="169"/>
      <c r="C156" s="125">
        <v>540</v>
      </c>
      <c r="D156" s="196"/>
      <c r="E156" s="125"/>
      <c r="F156" s="197">
        <f>SUM(F117:F155)</f>
        <v>16.130000000000003</v>
      </c>
      <c r="G156" s="197">
        <f>SUM(G117:G155)</f>
        <v>19.660000000000004</v>
      </c>
      <c r="H156" s="197">
        <f>SUM(H117:H155)</f>
        <v>58.97999999999999</v>
      </c>
      <c r="I156" s="197">
        <f>SUM(I117:I155)</f>
        <v>476.5</v>
      </c>
      <c r="J156" s="197">
        <f>SUM(J117:J155)</f>
        <v>15.299999999999999</v>
      </c>
      <c r="K156" s="172"/>
    </row>
    <row r="157" spans="1:11" x14ac:dyDescent="0.25">
      <c r="A157" s="36"/>
      <c r="B157" s="127" t="s">
        <v>79</v>
      </c>
      <c r="C157" s="79"/>
      <c r="D157" s="83"/>
      <c r="E157" s="82"/>
      <c r="F157" s="82"/>
      <c r="G157" s="82"/>
      <c r="H157" s="82"/>
      <c r="I157" s="174"/>
      <c r="J157" s="124"/>
      <c r="K157" s="129"/>
    </row>
    <row r="158" spans="1:11" ht="30" x14ac:dyDescent="0.25">
      <c r="A158" s="36" t="s">
        <v>123</v>
      </c>
      <c r="B158" s="65"/>
      <c r="C158" s="79" t="s">
        <v>124</v>
      </c>
      <c r="D158" s="122"/>
      <c r="E158" s="187"/>
      <c r="F158" s="81">
        <v>3.5</v>
      </c>
      <c r="G158" s="82">
        <v>3.2</v>
      </c>
      <c r="H158" s="122">
        <v>3.2</v>
      </c>
      <c r="I158" s="83">
        <v>55</v>
      </c>
      <c r="J158" s="96">
        <v>0.68</v>
      </c>
      <c r="K158" s="42" t="s">
        <v>125</v>
      </c>
    </row>
    <row r="159" spans="1:11" x14ac:dyDescent="0.25">
      <c r="A159" s="36"/>
      <c r="B159" s="65" t="s">
        <v>126</v>
      </c>
      <c r="C159" s="79"/>
      <c r="D159" s="122">
        <v>134</v>
      </c>
      <c r="E159" s="187">
        <v>130</v>
      </c>
      <c r="F159" s="81"/>
      <c r="G159" s="82"/>
      <c r="H159" s="122"/>
      <c r="I159" s="83"/>
      <c r="J159" s="96"/>
    </row>
    <row r="160" spans="1:11" ht="26.25" x14ac:dyDescent="0.25">
      <c r="A160" s="198" t="s">
        <v>127</v>
      </c>
      <c r="B160" s="199"/>
      <c r="C160" s="200" t="s">
        <v>128</v>
      </c>
      <c r="D160" s="201"/>
      <c r="E160" s="202"/>
      <c r="F160" s="203">
        <v>0.75</v>
      </c>
      <c r="G160" s="204">
        <v>0.06</v>
      </c>
      <c r="H160" s="203">
        <v>8</v>
      </c>
      <c r="I160" s="204">
        <v>35.5</v>
      </c>
      <c r="J160" s="205">
        <v>1.9</v>
      </c>
      <c r="K160" s="206" t="s">
        <v>129</v>
      </c>
    </row>
    <row r="161" spans="1:11" x14ac:dyDescent="0.25">
      <c r="A161" s="198"/>
      <c r="B161" s="207" t="s">
        <v>62</v>
      </c>
      <c r="C161" s="208"/>
      <c r="D161" s="209">
        <v>66.5</v>
      </c>
      <c r="E161" s="200">
        <v>50</v>
      </c>
      <c r="F161" s="203"/>
      <c r="G161" s="204"/>
      <c r="H161" s="203"/>
      <c r="I161" s="204"/>
      <c r="J161" s="210"/>
      <c r="K161" s="211"/>
    </row>
    <row r="162" spans="1:11" x14ac:dyDescent="0.25">
      <c r="A162" s="198"/>
      <c r="B162" s="207" t="s">
        <v>39</v>
      </c>
      <c r="C162" s="208"/>
      <c r="D162" s="209">
        <v>2</v>
      </c>
      <c r="E162" s="200">
        <v>2</v>
      </c>
      <c r="F162" s="203"/>
      <c r="G162" s="204"/>
      <c r="H162" s="203"/>
      <c r="I162" s="212"/>
      <c r="J162" s="210"/>
      <c r="K162" s="211"/>
    </row>
    <row r="163" spans="1:11" ht="30" x14ac:dyDescent="0.25">
      <c r="A163" s="36" t="s">
        <v>130</v>
      </c>
      <c r="B163" s="65"/>
      <c r="C163" s="79" t="s">
        <v>131</v>
      </c>
      <c r="D163" s="83"/>
      <c r="E163" s="82"/>
      <c r="F163" s="187">
        <v>12</v>
      </c>
      <c r="G163" s="173">
        <v>6</v>
      </c>
      <c r="H163" s="187">
        <v>22</v>
      </c>
      <c r="I163" s="174">
        <v>190</v>
      </c>
      <c r="J163" s="96">
        <v>0.3</v>
      </c>
      <c r="K163" s="42" t="s">
        <v>132</v>
      </c>
    </row>
    <row r="164" spans="1:11" x14ac:dyDescent="0.25">
      <c r="A164" s="36"/>
      <c r="B164" s="65" t="s">
        <v>133</v>
      </c>
      <c r="C164" s="79"/>
      <c r="D164" s="83">
        <v>65</v>
      </c>
      <c r="E164" s="82">
        <v>64</v>
      </c>
      <c r="F164" s="187"/>
      <c r="G164" s="173"/>
      <c r="H164" s="187"/>
      <c r="I164" s="213"/>
      <c r="J164" s="214"/>
    </row>
    <row r="165" spans="1:11" x14ac:dyDescent="0.25">
      <c r="A165" s="36"/>
      <c r="B165" s="65" t="s">
        <v>73</v>
      </c>
      <c r="C165" s="79"/>
      <c r="D165" s="83">
        <v>7</v>
      </c>
      <c r="E165" s="82">
        <v>7</v>
      </c>
      <c r="F165" s="187"/>
      <c r="G165" s="173"/>
      <c r="H165" s="187"/>
      <c r="I165" s="174"/>
      <c r="J165" s="96"/>
    </row>
    <row r="166" spans="1:11" x14ac:dyDescent="0.25">
      <c r="A166" s="36"/>
      <c r="B166" s="65" t="s">
        <v>30</v>
      </c>
      <c r="C166" s="79"/>
      <c r="D166" s="83">
        <v>5</v>
      </c>
      <c r="E166" s="82">
        <v>4.5</v>
      </c>
      <c r="F166" s="187"/>
      <c r="G166" s="173"/>
      <c r="H166" s="187"/>
      <c r="I166" s="174"/>
      <c r="J166" s="96"/>
    </row>
    <row r="167" spans="1:11" x14ac:dyDescent="0.25">
      <c r="A167" s="36"/>
      <c r="B167" s="65" t="s">
        <v>39</v>
      </c>
      <c r="C167" s="79"/>
      <c r="D167" s="83">
        <v>6</v>
      </c>
      <c r="E167" s="82">
        <v>6</v>
      </c>
      <c r="F167" s="187"/>
      <c r="G167" s="173"/>
      <c r="H167" s="187"/>
      <c r="I167" s="174"/>
      <c r="J167" s="96"/>
    </row>
    <row r="168" spans="1:11" x14ac:dyDescent="0.25">
      <c r="A168" s="36"/>
      <c r="B168" s="65" t="s">
        <v>32</v>
      </c>
      <c r="C168" s="79"/>
      <c r="D168" s="83">
        <v>12.8</v>
      </c>
      <c r="E168" s="82">
        <v>12.8</v>
      </c>
      <c r="F168" s="187"/>
      <c r="G168" s="173"/>
      <c r="H168" s="187"/>
      <c r="I168" s="174"/>
      <c r="J168" s="96"/>
    </row>
    <row r="169" spans="1:11" x14ac:dyDescent="0.25">
      <c r="A169" s="36"/>
      <c r="B169" s="65" t="s">
        <v>134</v>
      </c>
      <c r="C169" s="79"/>
      <c r="D169" s="83">
        <v>8.1</v>
      </c>
      <c r="E169" s="82">
        <v>8.1</v>
      </c>
      <c r="F169" s="187"/>
      <c r="G169" s="173"/>
      <c r="H169" s="187"/>
      <c r="I169" s="174"/>
      <c r="J169" s="96"/>
    </row>
    <row r="170" spans="1:11" x14ac:dyDescent="0.25">
      <c r="A170" s="36"/>
      <c r="B170" s="65" t="s">
        <v>83</v>
      </c>
      <c r="C170" s="79"/>
      <c r="D170" s="83">
        <v>0.2</v>
      </c>
      <c r="E170" s="82">
        <v>0.2</v>
      </c>
      <c r="F170" s="187"/>
      <c r="G170" s="173"/>
      <c r="H170" s="187"/>
      <c r="I170" s="174"/>
      <c r="J170" s="96"/>
    </row>
    <row r="171" spans="1:11" ht="30" x14ac:dyDescent="0.25">
      <c r="A171" s="36"/>
      <c r="B171" s="65" t="s">
        <v>64</v>
      </c>
      <c r="C171" s="79"/>
      <c r="D171" s="83">
        <v>0.6</v>
      </c>
      <c r="E171" s="82">
        <v>0.6</v>
      </c>
      <c r="F171" s="187"/>
      <c r="G171" s="215"/>
      <c r="H171" s="216"/>
      <c r="I171" s="174"/>
      <c r="J171" s="96"/>
    </row>
    <row r="172" spans="1:11" ht="30" x14ac:dyDescent="0.25">
      <c r="A172" s="36"/>
      <c r="B172" s="65" t="s">
        <v>135</v>
      </c>
      <c r="C172" s="79"/>
      <c r="D172" s="83">
        <v>10</v>
      </c>
      <c r="E172" s="82">
        <v>10</v>
      </c>
      <c r="F172" s="187"/>
      <c r="G172" s="173"/>
      <c r="H172" s="187"/>
      <c r="I172" s="174"/>
      <c r="J172" s="96"/>
    </row>
    <row r="173" spans="1:11" ht="22.5" x14ac:dyDescent="0.25">
      <c r="A173" s="131" t="s">
        <v>136</v>
      </c>
      <c r="B173" s="132"/>
      <c r="C173" s="142" t="s">
        <v>137</v>
      </c>
      <c r="D173" s="141"/>
      <c r="E173" s="142"/>
      <c r="F173" s="217">
        <v>0.05</v>
      </c>
      <c r="G173" s="142">
        <v>0.01</v>
      </c>
      <c r="H173" s="141">
        <v>5.4</v>
      </c>
      <c r="I173" s="217">
        <v>21.9</v>
      </c>
      <c r="J173" s="218"/>
      <c r="K173" s="140" t="s">
        <v>138</v>
      </c>
    </row>
    <row r="174" spans="1:11" x14ac:dyDescent="0.25">
      <c r="A174" s="131"/>
      <c r="B174" s="132" t="s">
        <v>38</v>
      </c>
      <c r="C174" s="142"/>
      <c r="D174" s="141">
        <v>0.3</v>
      </c>
      <c r="E174" s="142">
        <v>0.3</v>
      </c>
      <c r="F174" s="217"/>
      <c r="G174" s="142"/>
      <c r="H174" s="141"/>
      <c r="I174" s="217"/>
      <c r="J174" s="218"/>
      <c r="K174" s="140"/>
    </row>
    <row r="175" spans="1:11" x14ac:dyDescent="0.25">
      <c r="A175" s="131"/>
      <c r="B175" s="132" t="s">
        <v>39</v>
      </c>
      <c r="C175" s="142"/>
      <c r="D175" s="141">
        <v>4</v>
      </c>
      <c r="E175" s="142">
        <v>4</v>
      </c>
      <c r="F175" s="217"/>
      <c r="G175" s="142"/>
      <c r="H175" s="217"/>
      <c r="I175" s="217"/>
      <c r="J175" s="218"/>
      <c r="K175" s="140"/>
    </row>
    <row r="176" spans="1:11" x14ac:dyDescent="0.25">
      <c r="A176" s="131"/>
      <c r="B176" s="144" t="s">
        <v>40</v>
      </c>
      <c r="C176" s="142"/>
      <c r="D176" s="142">
        <v>100</v>
      </c>
      <c r="E176" s="142">
        <v>100</v>
      </c>
      <c r="F176" s="142"/>
      <c r="G176" s="141"/>
      <c r="H176" s="142"/>
      <c r="I176" s="141"/>
      <c r="J176" s="218"/>
      <c r="K176" s="140"/>
    </row>
    <row r="177" spans="1:11" ht="15.75" thickBot="1" x14ac:dyDescent="0.3">
      <c r="A177" s="78" t="s">
        <v>68</v>
      </c>
      <c r="B177" s="30"/>
      <c r="C177" s="31">
        <v>20</v>
      </c>
      <c r="D177" s="122">
        <v>20</v>
      </c>
      <c r="E177" s="82">
        <v>20</v>
      </c>
      <c r="F177" s="173">
        <v>1.6</v>
      </c>
      <c r="G177" s="187">
        <v>0.2</v>
      </c>
      <c r="H177" s="213">
        <v>9.8000000000000007</v>
      </c>
      <c r="I177" s="95">
        <v>47</v>
      </c>
      <c r="J177" s="96">
        <v>0</v>
      </c>
    </row>
    <row r="178" spans="1:11" ht="15.75" thickBot="1" x14ac:dyDescent="0.3">
      <c r="A178" s="87" t="s">
        <v>48</v>
      </c>
      <c r="B178" s="88"/>
      <c r="C178" s="125">
        <v>406</v>
      </c>
      <c r="D178" s="48"/>
      <c r="E178" s="47"/>
      <c r="F178" s="92">
        <f>SUM(F157:F177)</f>
        <v>17.900000000000002</v>
      </c>
      <c r="G178" s="92">
        <f>SUM(G157:G177)</f>
        <v>9.4699999999999989</v>
      </c>
      <c r="H178" s="92">
        <f>SUM(H157:H177)</f>
        <v>48.400000000000006</v>
      </c>
      <c r="I178" s="92">
        <f>SUM(I157:I177)</f>
        <v>349.4</v>
      </c>
      <c r="J178" s="92">
        <f>SUM(J157:J177)</f>
        <v>2.88</v>
      </c>
      <c r="K178" s="93"/>
    </row>
    <row r="179" spans="1:11" ht="15.75" thickBot="1" x14ac:dyDescent="0.3">
      <c r="A179" s="219" t="s">
        <v>94</v>
      </c>
      <c r="B179" s="220"/>
      <c r="C179" s="221">
        <f>C113+C116+C156+C178</f>
        <v>1366</v>
      </c>
      <c r="D179" s="222"/>
      <c r="E179" s="223"/>
      <c r="F179" s="224">
        <f>F113+F116+F156+F178</f>
        <v>44.03</v>
      </c>
      <c r="G179" s="224">
        <f>G113+G116+G156+G178</f>
        <v>41.78</v>
      </c>
      <c r="H179" s="224">
        <f>H113+H116+H156+H178</f>
        <v>153.88</v>
      </c>
      <c r="I179" s="224">
        <f>I113+I116+I156+I178</f>
        <v>1165.5999999999999</v>
      </c>
      <c r="J179" s="224">
        <f>J113+J116+J156+J178</f>
        <v>25.81</v>
      </c>
      <c r="K179" s="225"/>
    </row>
    <row r="180" spans="1:11" x14ac:dyDescent="0.25">
      <c r="A180" s="127"/>
      <c r="B180" s="52"/>
      <c r="C180" s="153"/>
      <c r="D180" s="154"/>
      <c r="E180" s="155"/>
      <c r="F180" s="226"/>
      <c r="G180" s="226"/>
      <c r="H180" s="226"/>
      <c r="I180" s="227"/>
      <c r="J180" s="228"/>
      <c r="K180" s="30"/>
    </row>
    <row r="181" spans="1:11" ht="15.75" thickBot="1" x14ac:dyDescent="0.3">
      <c r="A181" s="23" t="s">
        <v>139</v>
      </c>
      <c r="B181" s="24"/>
      <c r="C181" s="24"/>
      <c r="D181" s="23"/>
      <c r="E181" s="25"/>
      <c r="G181" s="26"/>
      <c r="H181" s="26"/>
      <c r="J181" s="28"/>
      <c r="K181" s="24"/>
    </row>
    <row r="182" spans="1:11" ht="30" x14ac:dyDescent="0.25">
      <c r="A182" s="29" t="s">
        <v>8</v>
      </c>
      <c r="B182" s="152"/>
      <c r="C182" s="33" t="s">
        <v>9</v>
      </c>
      <c r="D182" s="157" t="s">
        <v>10</v>
      </c>
      <c r="E182" s="33" t="s">
        <v>10</v>
      </c>
      <c r="F182" s="1196" t="s">
        <v>11</v>
      </c>
      <c r="G182" s="1197"/>
      <c r="H182" s="1198"/>
      <c r="I182" s="34" t="s">
        <v>12</v>
      </c>
      <c r="J182" s="158" t="s">
        <v>13</v>
      </c>
      <c r="K182" s="31" t="s">
        <v>14</v>
      </c>
    </row>
    <row r="183" spans="1:11" ht="30.75" thickBot="1" x14ac:dyDescent="0.3">
      <c r="A183" s="36" t="s">
        <v>15</v>
      </c>
      <c r="B183" s="30"/>
      <c r="C183" s="31" t="s">
        <v>16</v>
      </c>
      <c r="D183" s="159" t="s">
        <v>17</v>
      </c>
      <c r="E183" s="31" t="s">
        <v>17</v>
      </c>
      <c r="F183" s="38"/>
      <c r="G183" s="39"/>
      <c r="H183" s="39"/>
      <c r="I183" s="40" t="s">
        <v>18</v>
      </c>
      <c r="J183" s="41"/>
    </row>
    <row r="184" spans="1:11" ht="15.75" thickBot="1" x14ac:dyDescent="0.3">
      <c r="A184" s="36"/>
      <c r="B184" s="30"/>
      <c r="C184" s="31"/>
      <c r="D184" s="159" t="s">
        <v>19</v>
      </c>
      <c r="E184" s="31" t="s">
        <v>20</v>
      </c>
      <c r="F184" s="100" t="s">
        <v>21</v>
      </c>
      <c r="G184" s="100" t="s">
        <v>22</v>
      </c>
      <c r="H184" s="103" t="s">
        <v>23</v>
      </c>
      <c r="I184" s="229" t="s">
        <v>24</v>
      </c>
      <c r="J184" s="230" t="s">
        <v>25</v>
      </c>
    </row>
    <row r="185" spans="1:11" x14ac:dyDescent="0.25">
      <c r="A185" s="29"/>
      <c r="B185" s="52" t="s">
        <v>26</v>
      </c>
      <c r="C185" s="100"/>
      <c r="D185" s="103"/>
      <c r="E185" s="163"/>
      <c r="F185" s="162"/>
      <c r="G185" s="163"/>
      <c r="H185" s="231"/>
      <c r="I185" s="34"/>
      <c r="J185" s="56"/>
      <c r="K185" s="53"/>
    </row>
    <row r="186" spans="1:11" ht="30" x14ac:dyDescent="0.25">
      <c r="A186" s="36" t="s">
        <v>140</v>
      </c>
      <c r="B186" s="30"/>
      <c r="C186" s="82" t="s">
        <v>97</v>
      </c>
      <c r="D186" s="81"/>
      <c r="E186" s="82"/>
      <c r="F186" s="118">
        <v>4.75</v>
      </c>
      <c r="G186" s="117">
        <v>4.3</v>
      </c>
      <c r="H186" s="117">
        <v>14</v>
      </c>
      <c r="I186" s="117">
        <v>114</v>
      </c>
      <c r="J186" s="165">
        <v>0.214</v>
      </c>
      <c r="K186" s="42" t="s">
        <v>141</v>
      </c>
    </row>
    <row r="187" spans="1:11" ht="30" x14ac:dyDescent="0.25">
      <c r="A187" s="36"/>
      <c r="B187" s="30" t="s">
        <v>142</v>
      </c>
      <c r="C187" s="82"/>
      <c r="D187" s="81">
        <v>23</v>
      </c>
      <c r="E187" s="82">
        <v>23</v>
      </c>
      <c r="F187" s="118"/>
      <c r="G187" s="117"/>
      <c r="H187" s="117"/>
      <c r="I187" s="232"/>
      <c r="J187" s="165"/>
    </row>
    <row r="188" spans="1:11" x14ac:dyDescent="0.25">
      <c r="A188" s="36"/>
      <c r="B188" s="30" t="s">
        <v>32</v>
      </c>
      <c r="C188" s="31"/>
      <c r="D188" s="167">
        <v>100</v>
      </c>
      <c r="E188" s="31">
        <v>100</v>
      </c>
      <c r="F188" s="118"/>
      <c r="G188" s="117"/>
      <c r="H188" s="117"/>
      <c r="I188" s="232"/>
      <c r="J188" s="165"/>
    </row>
    <row r="189" spans="1:11" x14ac:dyDescent="0.25">
      <c r="A189" s="36"/>
      <c r="B189" s="30" t="s">
        <v>77</v>
      </c>
      <c r="C189" s="31"/>
      <c r="D189" s="167">
        <v>33</v>
      </c>
      <c r="E189" s="31">
        <v>33</v>
      </c>
      <c r="F189" s="118"/>
      <c r="G189" s="117"/>
      <c r="H189" s="117"/>
      <c r="I189" s="232"/>
      <c r="J189" s="165"/>
    </row>
    <row r="190" spans="1:11" x14ac:dyDescent="0.25">
      <c r="A190" s="36"/>
      <c r="B190" s="30" t="s">
        <v>39</v>
      </c>
      <c r="C190" s="82"/>
      <c r="D190" s="81">
        <v>4</v>
      </c>
      <c r="E190" s="82">
        <v>4</v>
      </c>
      <c r="F190" s="118"/>
      <c r="G190" s="117"/>
      <c r="H190" s="117"/>
      <c r="I190" s="232"/>
      <c r="J190" s="165"/>
    </row>
    <row r="191" spans="1:11" x14ac:dyDescent="0.25">
      <c r="A191" s="36"/>
      <c r="B191" s="65" t="s">
        <v>31</v>
      </c>
      <c r="C191" s="82"/>
      <c r="D191" s="81">
        <v>0.5</v>
      </c>
      <c r="E191" s="82">
        <v>0.5</v>
      </c>
      <c r="F191" s="118"/>
      <c r="G191" s="117"/>
      <c r="H191" s="117"/>
      <c r="I191" s="232"/>
      <c r="J191" s="165"/>
    </row>
    <row r="192" spans="1:11" x14ac:dyDescent="0.25">
      <c r="A192" s="36"/>
      <c r="B192" s="65" t="s">
        <v>34</v>
      </c>
      <c r="C192" s="82"/>
      <c r="D192" s="81">
        <v>4</v>
      </c>
      <c r="E192" s="82">
        <v>4</v>
      </c>
      <c r="F192" s="118"/>
      <c r="G192" s="117"/>
      <c r="H192" s="117"/>
      <c r="I192" s="232"/>
      <c r="J192" s="165"/>
    </row>
    <row r="193" spans="1:11" ht="30" x14ac:dyDescent="0.25">
      <c r="A193" s="78" t="s">
        <v>143</v>
      </c>
      <c r="B193" s="30"/>
      <c r="C193" s="31">
        <v>165</v>
      </c>
      <c r="D193" s="54"/>
      <c r="E193" s="54"/>
      <c r="F193" s="81">
        <v>1</v>
      </c>
      <c r="G193" s="82">
        <v>1.2</v>
      </c>
      <c r="H193" s="82">
        <v>10</v>
      </c>
      <c r="I193" s="82">
        <v>55</v>
      </c>
      <c r="J193" s="85">
        <v>0.16</v>
      </c>
      <c r="K193" s="42" t="s">
        <v>144</v>
      </c>
    </row>
    <row r="194" spans="1:11" ht="30" x14ac:dyDescent="0.25">
      <c r="A194" s="78"/>
      <c r="B194" s="30" t="s">
        <v>145</v>
      </c>
      <c r="C194" s="31"/>
      <c r="D194" s="82">
        <v>2.5</v>
      </c>
      <c r="E194" s="82">
        <v>2.5</v>
      </c>
      <c r="F194" s="81"/>
      <c r="G194" s="81"/>
      <c r="H194" s="81"/>
      <c r="I194" s="81"/>
      <c r="J194" s="85"/>
    </row>
    <row r="195" spans="1:11" x14ac:dyDescent="0.25">
      <c r="A195" s="78"/>
      <c r="B195" s="30" t="s">
        <v>39</v>
      </c>
      <c r="C195" s="31"/>
      <c r="D195" s="82">
        <v>7.7</v>
      </c>
      <c r="E195" s="82">
        <v>7.7</v>
      </c>
      <c r="F195" s="81"/>
      <c r="G195" s="82"/>
      <c r="H195" s="82"/>
      <c r="I195" s="82"/>
      <c r="J195" s="85"/>
    </row>
    <row r="196" spans="1:11" x14ac:dyDescent="0.25">
      <c r="A196" s="166"/>
      <c r="B196" s="65" t="s">
        <v>32</v>
      </c>
      <c r="C196" s="31"/>
      <c r="D196" s="82">
        <v>75</v>
      </c>
      <c r="E196" s="82">
        <v>75</v>
      </c>
      <c r="F196" s="81"/>
      <c r="G196" s="82"/>
      <c r="H196" s="82"/>
      <c r="I196" s="82"/>
      <c r="J196" s="85"/>
    </row>
    <row r="197" spans="1:11" x14ac:dyDescent="0.25">
      <c r="A197" s="166"/>
      <c r="B197" s="65" t="s">
        <v>77</v>
      </c>
      <c r="C197" s="31"/>
      <c r="D197" s="81">
        <v>106</v>
      </c>
      <c r="E197" s="82">
        <v>106</v>
      </c>
      <c r="F197" s="81"/>
      <c r="G197" s="82"/>
      <c r="H197" s="83"/>
      <c r="I197" s="82"/>
      <c r="J197" s="84"/>
    </row>
    <row r="198" spans="1:11" ht="30" x14ac:dyDescent="0.25">
      <c r="A198" s="78" t="s">
        <v>41</v>
      </c>
      <c r="B198" s="30"/>
      <c r="C198" s="79" t="s">
        <v>42</v>
      </c>
      <c r="D198" s="80"/>
      <c r="E198" s="54"/>
      <c r="F198" s="81">
        <v>1.9</v>
      </c>
      <c r="G198" s="82">
        <v>4.4000000000000004</v>
      </c>
      <c r="H198" s="83">
        <v>13</v>
      </c>
      <c r="I198" s="82">
        <v>99</v>
      </c>
      <c r="J198" s="84"/>
      <c r="K198" s="42" t="s">
        <v>43</v>
      </c>
    </row>
    <row r="199" spans="1:11" x14ac:dyDescent="0.25">
      <c r="A199" s="78"/>
      <c r="B199" s="30" t="s">
        <v>44</v>
      </c>
      <c r="C199" s="31"/>
      <c r="D199" s="81">
        <v>25</v>
      </c>
      <c r="E199" s="82">
        <v>25</v>
      </c>
      <c r="F199" s="81"/>
      <c r="G199" s="82"/>
      <c r="H199" s="82"/>
      <c r="I199" s="82"/>
      <c r="J199" s="85"/>
    </row>
    <row r="200" spans="1:11" ht="15.75" thickBot="1" x14ac:dyDescent="0.3">
      <c r="A200" s="78"/>
      <c r="B200" s="30" t="s">
        <v>34</v>
      </c>
      <c r="C200" s="31"/>
      <c r="D200" s="81">
        <v>5</v>
      </c>
      <c r="E200" s="82">
        <v>5</v>
      </c>
      <c r="F200" s="81" t="s">
        <v>45</v>
      </c>
      <c r="G200" s="82"/>
      <c r="H200" s="82"/>
      <c r="I200" s="82"/>
      <c r="J200" s="85"/>
    </row>
    <row r="201" spans="1:11" ht="15.75" thickBot="1" x14ac:dyDescent="0.3">
      <c r="A201" s="87" t="s">
        <v>48</v>
      </c>
      <c r="B201" s="233"/>
      <c r="C201" s="125">
        <v>350</v>
      </c>
      <c r="D201" s="48"/>
      <c r="E201" s="47"/>
      <c r="F201" s="125">
        <f>SUM(F185:F200)</f>
        <v>7.65</v>
      </c>
      <c r="G201" s="125">
        <f t="shared" ref="G201:J201" si="2">SUM(G185:G200)</f>
        <v>9.9</v>
      </c>
      <c r="H201" s="125">
        <f t="shared" si="2"/>
        <v>37</v>
      </c>
      <c r="I201" s="125">
        <f t="shared" si="2"/>
        <v>268</v>
      </c>
      <c r="J201" s="125">
        <f t="shared" si="2"/>
        <v>0.374</v>
      </c>
      <c r="K201" s="93"/>
    </row>
    <row r="202" spans="1:11" x14ac:dyDescent="0.25">
      <c r="A202" s="78"/>
      <c r="B202" s="127" t="s">
        <v>49</v>
      </c>
      <c r="C202" s="100"/>
      <c r="D202" s="83"/>
      <c r="E202" s="82"/>
      <c r="F202" s="100"/>
      <c r="G202" s="83"/>
      <c r="H202" s="100"/>
      <c r="I202" s="234"/>
      <c r="J202" s="56"/>
    </row>
    <row r="203" spans="1:11" ht="30.75" thickBot="1" x14ac:dyDescent="0.3">
      <c r="A203" s="36" t="s">
        <v>50</v>
      </c>
      <c r="B203" s="65"/>
      <c r="C203" s="31">
        <v>90</v>
      </c>
      <c r="D203" s="83">
        <v>90</v>
      </c>
      <c r="E203" s="82">
        <v>90</v>
      </c>
      <c r="F203" s="81">
        <v>0.75</v>
      </c>
      <c r="G203" s="82">
        <v>0</v>
      </c>
      <c r="H203" s="83">
        <v>10</v>
      </c>
      <c r="I203" s="82">
        <v>43</v>
      </c>
      <c r="J203" s="96">
        <v>3</v>
      </c>
      <c r="K203" s="42" t="s">
        <v>51</v>
      </c>
    </row>
    <row r="204" spans="1:11" ht="15.75" thickBot="1" x14ac:dyDescent="0.3">
      <c r="A204" s="87" t="s">
        <v>48</v>
      </c>
      <c r="B204" s="88"/>
      <c r="C204" s="89">
        <v>90</v>
      </c>
      <c r="D204" s="97"/>
      <c r="E204" s="98"/>
      <c r="F204" s="171">
        <f>SUM(F203)</f>
        <v>0.75</v>
      </c>
      <c r="G204" s="171">
        <f t="shared" ref="G204:J204" si="3">SUM(G203)</f>
        <v>0</v>
      </c>
      <c r="H204" s="171">
        <f t="shared" si="3"/>
        <v>10</v>
      </c>
      <c r="I204" s="171">
        <f t="shared" si="3"/>
        <v>43</v>
      </c>
      <c r="J204" s="171">
        <f t="shared" si="3"/>
        <v>3</v>
      </c>
      <c r="K204" s="93"/>
    </row>
    <row r="205" spans="1:11" x14ac:dyDescent="0.25">
      <c r="A205" s="29"/>
      <c r="B205" s="52" t="s">
        <v>52</v>
      </c>
      <c r="C205" s="100"/>
      <c r="D205" s="101"/>
      <c r="E205" s="235"/>
      <c r="F205" s="100"/>
      <c r="G205" s="100"/>
      <c r="H205" s="103"/>
      <c r="I205" s="229"/>
      <c r="J205" s="56"/>
      <c r="K205" s="236"/>
    </row>
    <row r="206" spans="1:11" x14ac:dyDescent="0.25">
      <c r="A206" s="106" t="s">
        <v>146</v>
      </c>
      <c r="B206" s="107"/>
      <c r="C206" s="108">
        <v>50</v>
      </c>
      <c r="D206" s="179"/>
      <c r="E206" s="180"/>
      <c r="F206" s="109">
        <v>0.63</v>
      </c>
      <c r="G206" s="110">
        <v>0.05</v>
      </c>
      <c r="H206" s="109">
        <v>7.1</v>
      </c>
      <c r="I206" s="110">
        <v>31.3</v>
      </c>
      <c r="J206" s="181">
        <v>1.6</v>
      </c>
      <c r="K206" s="113" t="s">
        <v>147</v>
      </c>
    </row>
    <row r="207" spans="1:11" x14ac:dyDescent="0.25">
      <c r="A207" s="106"/>
      <c r="B207" s="114" t="s">
        <v>148</v>
      </c>
      <c r="C207" s="182"/>
      <c r="D207" s="183">
        <v>51</v>
      </c>
      <c r="E207" s="108">
        <v>50</v>
      </c>
      <c r="F207" s="109"/>
      <c r="G207" s="110"/>
      <c r="H207" s="109"/>
      <c r="I207" s="110"/>
      <c r="J207" s="184"/>
      <c r="K207" s="185"/>
    </row>
    <row r="208" spans="1:11" ht="45" x14ac:dyDescent="0.25">
      <c r="A208" s="36" t="s">
        <v>149</v>
      </c>
      <c r="B208" s="30"/>
      <c r="C208" s="79" t="s">
        <v>150</v>
      </c>
      <c r="D208" s="82"/>
      <c r="E208" s="83"/>
      <c r="F208" s="82">
        <v>7.3</v>
      </c>
      <c r="G208" s="82">
        <v>5</v>
      </c>
      <c r="H208" s="83">
        <v>11.9</v>
      </c>
      <c r="I208" s="82">
        <v>122</v>
      </c>
      <c r="J208" s="86">
        <v>4.41</v>
      </c>
      <c r="K208" s="42" t="s">
        <v>151</v>
      </c>
    </row>
    <row r="209" spans="1:11" ht="30" x14ac:dyDescent="0.25">
      <c r="A209" s="36"/>
      <c r="B209" s="30" t="s">
        <v>59</v>
      </c>
      <c r="C209" s="79"/>
      <c r="D209" s="82">
        <v>23.2</v>
      </c>
      <c r="E209" s="83">
        <v>17.100000000000001</v>
      </c>
      <c r="F209" s="82"/>
      <c r="G209" s="82"/>
      <c r="H209" s="83"/>
      <c r="I209" s="82"/>
      <c r="J209" s="96"/>
      <c r="K209" s="42" t="s">
        <v>152</v>
      </c>
    </row>
    <row r="210" spans="1:11" x14ac:dyDescent="0.25">
      <c r="A210" s="36"/>
      <c r="B210" s="30" t="s">
        <v>63</v>
      </c>
      <c r="C210" s="79"/>
      <c r="D210" s="82">
        <v>1.79</v>
      </c>
      <c r="E210" s="83">
        <v>1.5</v>
      </c>
      <c r="F210" s="82"/>
      <c r="G210" s="82"/>
      <c r="H210" s="83"/>
      <c r="I210" s="82"/>
      <c r="J210" s="96"/>
    </row>
    <row r="211" spans="1:11" x14ac:dyDescent="0.25">
      <c r="A211" s="36"/>
      <c r="B211" s="30" t="s">
        <v>30</v>
      </c>
      <c r="C211" s="79"/>
      <c r="D211" s="82">
        <v>1.7</v>
      </c>
      <c r="E211" s="83">
        <v>1.5</v>
      </c>
      <c r="F211" s="82"/>
      <c r="G211" s="82"/>
      <c r="H211" s="83"/>
      <c r="I211" s="82"/>
      <c r="J211" s="96"/>
    </row>
    <row r="212" spans="1:11" x14ac:dyDescent="0.25">
      <c r="A212" s="36"/>
      <c r="B212" s="30" t="s">
        <v>153</v>
      </c>
      <c r="C212" s="79"/>
      <c r="D212" s="82">
        <v>1.7</v>
      </c>
      <c r="E212" s="83">
        <v>1.7</v>
      </c>
      <c r="F212" s="82"/>
      <c r="G212" s="82"/>
      <c r="H212" s="83"/>
      <c r="I212" s="82"/>
      <c r="J212" s="96"/>
    </row>
    <row r="213" spans="1:11" ht="30" x14ac:dyDescent="0.25">
      <c r="A213" s="36"/>
      <c r="B213" s="30" t="s">
        <v>33</v>
      </c>
      <c r="C213" s="79"/>
      <c r="D213" s="82"/>
      <c r="E213" s="83">
        <v>20.100000000000001</v>
      </c>
      <c r="F213" s="82"/>
      <c r="G213" s="82"/>
      <c r="H213" s="83"/>
      <c r="I213" s="82"/>
      <c r="J213" s="96"/>
    </row>
    <row r="214" spans="1:11" x14ac:dyDescent="0.25">
      <c r="A214" s="36"/>
      <c r="B214" s="30"/>
      <c r="C214" s="79"/>
      <c r="D214" s="82"/>
      <c r="E214" s="83"/>
      <c r="F214" s="82"/>
      <c r="G214" s="82"/>
      <c r="H214" s="83"/>
      <c r="I214" s="82"/>
      <c r="J214" s="96"/>
    </row>
    <row r="215" spans="1:11" x14ac:dyDescent="0.25">
      <c r="A215" s="36"/>
      <c r="B215" s="30" t="s">
        <v>60</v>
      </c>
      <c r="C215" s="79"/>
      <c r="D215" s="82">
        <v>50.1</v>
      </c>
      <c r="E215" s="83">
        <v>30</v>
      </c>
      <c r="F215" s="82"/>
      <c r="G215" s="82"/>
      <c r="H215" s="83"/>
      <c r="I215" s="82"/>
      <c r="J215" s="96"/>
    </row>
    <row r="216" spans="1:11" x14ac:dyDescent="0.25">
      <c r="A216" s="36"/>
      <c r="B216" s="65" t="s">
        <v>154</v>
      </c>
      <c r="C216" s="79"/>
      <c r="D216" s="82">
        <v>12.2</v>
      </c>
      <c r="E216" s="83">
        <v>12</v>
      </c>
      <c r="F216" s="82"/>
      <c r="G216" s="82"/>
      <c r="H216" s="83"/>
      <c r="I216" s="82"/>
      <c r="J216" s="96"/>
    </row>
    <row r="217" spans="1:11" x14ac:dyDescent="0.25">
      <c r="A217" s="36"/>
      <c r="B217" s="30" t="s">
        <v>62</v>
      </c>
      <c r="C217" s="79"/>
      <c r="D217" s="82">
        <v>7.98</v>
      </c>
      <c r="E217" s="83">
        <v>6</v>
      </c>
      <c r="F217" s="82"/>
      <c r="G217" s="82"/>
      <c r="H217" s="83"/>
      <c r="I217" s="82"/>
      <c r="J217" s="96"/>
    </row>
    <row r="218" spans="1:11" x14ac:dyDescent="0.25">
      <c r="A218" s="36"/>
      <c r="B218" s="65" t="s">
        <v>63</v>
      </c>
      <c r="C218" s="79"/>
      <c r="D218" s="82">
        <v>7.14</v>
      </c>
      <c r="E218" s="83">
        <v>6</v>
      </c>
      <c r="F218" s="82"/>
      <c r="G218" s="82"/>
      <c r="H218" s="83"/>
      <c r="I218" s="82"/>
      <c r="J218" s="96"/>
    </row>
    <row r="219" spans="1:11" ht="30" x14ac:dyDescent="0.25">
      <c r="A219" s="36"/>
      <c r="B219" s="65" t="s">
        <v>64</v>
      </c>
      <c r="C219" s="79"/>
      <c r="D219" s="82">
        <v>3</v>
      </c>
      <c r="E219" s="83">
        <v>3</v>
      </c>
      <c r="F219" s="82"/>
      <c r="G219" s="82"/>
      <c r="H219" s="83"/>
      <c r="I219" s="82"/>
      <c r="J219" s="96"/>
    </row>
    <row r="220" spans="1:11" x14ac:dyDescent="0.25">
      <c r="A220" s="36"/>
      <c r="B220" s="65" t="s">
        <v>31</v>
      </c>
      <c r="C220" s="79"/>
      <c r="D220" s="82">
        <v>0.9</v>
      </c>
      <c r="E220" s="83">
        <v>0.9</v>
      </c>
      <c r="F220" s="82"/>
      <c r="G220" s="82"/>
      <c r="H220" s="83"/>
      <c r="I220" s="82"/>
      <c r="J220" s="96"/>
    </row>
    <row r="221" spans="1:11" x14ac:dyDescent="0.25">
      <c r="A221" s="36"/>
      <c r="B221" s="65" t="s">
        <v>40</v>
      </c>
      <c r="C221" s="79"/>
      <c r="D221" s="82">
        <v>108</v>
      </c>
      <c r="E221" s="83">
        <v>108</v>
      </c>
      <c r="F221" s="82"/>
      <c r="G221" s="82"/>
      <c r="H221" s="83"/>
      <c r="I221" s="82"/>
      <c r="J221" s="96"/>
    </row>
    <row r="222" spans="1:11" ht="30" x14ac:dyDescent="0.25">
      <c r="A222" s="36" t="s">
        <v>155</v>
      </c>
      <c r="B222" s="30"/>
      <c r="C222" s="82">
        <v>60</v>
      </c>
      <c r="D222" s="173"/>
      <c r="E222" s="187"/>
      <c r="F222" s="117">
        <v>8.1999999999999993</v>
      </c>
      <c r="G222" s="117">
        <v>6.2</v>
      </c>
      <c r="H222" s="116">
        <v>6.5</v>
      </c>
      <c r="I222" s="117">
        <v>115</v>
      </c>
      <c r="J222" s="165">
        <v>0.34</v>
      </c>
      <c r="K222" s="42" t="s">
        <v>156</v>
      </c>
    </row>
    <row r="223" spans="1:11" x14ac:dyDescent="0.25">
      <c r="A223" s="30"/>
      <c r="B223" s="65" t="s">
        <v>157</v>
      </c>
      <c r="C223" s="82"/>
      <c r="D223" s="173">
        <v>72.31</v>
      </c>
      <c r="E223" s="83">
        <v>47</v>
      </c>
      <c r="F223" s="117"/>
      <c r="G223" s="117"/>
      <c r="H223" s="116"/>
      <c r="I223" s="117"/>
      <c r="J223" s="165"/>
    </row>
    <row r="224" spans="1:11" x14ac:dyDescent="0.25">
      <c r="A224" s="30"/>
      <c r="B224" s="65" t="s">
        <v>62</v>
      </c>
      <c r="C224" s="82"/>
      <c r="D224" s="173">
        <v>20</v>
      </c>
      <c r="E224" s="187">
        <v>15</v>
      </c>
      <c r="F224" s="117"/>
      <c r="G224" s="117"/>
      <c r="H224" s="116"/>
      <c r="I224" s="117"/>
      <c r="J224" s="165"/>
    </row>
    <row r="225" spans="1:11" x14ac:dyDescent="0.25">
      <c r="A225" s="36"/>
      <c r="B225" s="65" t="s">
        <v>63</v>
      </c>
      <c r="C225" s="82"/>
      <c r="D225" s="173">
        <v>10.199999999999999</v>
      </c>
      <c r="E225" s="187">
        <v>8.6</v>
      </c>
      <c r="F225" s="117"/>
      <c r="G225" s="117"/>
      <c r="H225" s="116"/>
      <c r="I225" s="117"/>
      <c r="J225" s="165"/>
    </row>
    <row r="226" spans="1:11" x14ac:dyDescent="0.25">
      <c r="A226" s="36"/>
      <c r="B226" s="65" t="s">
        <v>30</v>
      </c>
      <c r="C226" s="82"/>
      <c r="D226" s="173">
        <v>2</v>
      </c>
      <c r="E226" s="187">
        <v>1.8</v>
      </c>
      <c r="F226" s="117"/>
      <c r="G226" s="117"/>
      <c r="H226" s="116"/>
      <c r="I226" s="117"/>
      <c r="J226" s="165"/>
    </row>
    <row r="227" spans="1:11" x14ac:dyDescent="0.25">
      <c r="A227" s="36"/>
      <c r="B227" s="65" t="s">
        <v>83</v>
      </c>
      <c r="C227" s="82"/>
      <c r="D227" s="173">
        <v>0.6</v>
      </c>
      <c r="E227" s="187">
        <v>0.6</v>
      </c>
      <c r="F227" s="117"/>
      <c r="G227" s="117"/>
      <c r="H227" s="116"/>
      <c r="I227" s="117"/>
      <c r="J227" s="165"/>
    </row>
    <row r="228" spans="1:11" x14ac:dyDescent="0.25">
      <c r="A228" s="36"/>
      <c r="B228" s="65" t="s">
        <v>158</v>
      </c>
      <c r="C228" s="82"/>
      <c r="D228" s="173">
        <v>7.5</v>
      </c>
      <c r="E228" s="187">
        <v>7.5</v>
      </c>
      <c r="F228" s="117"/>
      <c r="G228" s="117"/>
      <c r="H228" s="116"/>
      <c r="I228" s="117"/>
      <c r="J228" s="165"/>
    </row>
    <row r="229" spans="1:11" ht="30" x14ac:dyDescent="0.25">
      <c r="A229" s="36"/>
      <c r="B229" s="65" t="s">
        <v>64</v>
      </c>
      <c r="C229" s="82"/>
      <c r="D229" s="173">
        <v>2</v>
      </c>
      <c r="E229" s="187">
        <v>2</v>
      </c>
      <c r="F229" s="117"/>
      <c r="G229" s="117"/>
      <c r="H229" s="116"/>
      <c r="I229" s="117"/>
      <c r="J229" s="165"/>
    </row>
    <row r="230" spans="1:11" ht="30" x14ac:dyDescent="0.25">
      <c r="A230" s="36" t="s">
        <v>159</v>
      </c>
      <c r="B230" s="65"/>
      <c r="C230" s="82">
        <v>150</v>
      </c>
      <c r="D230" s="82"/>
      <c r="E230" s="83"/>
      <c r="F230" s="117">
        <v>3</v>
      </c>
      <c r="G230" s="117">
        <v>6.4</v>
      </c>
      <c r="H230" s="116">
        <v>12</v>
      </c>
      <c r="I230" s="117">
        <v>117</v>
      </c>
      <c r="J230" s="165">
        <v>7.4</v>
      </c>
      <c r="K230" s="42" t="s">
        <v>160</v>
      </c>
    </row>
    <row r="231" spans="1:11" x14ac:dyDescent="0.25">
      <c r="A231" s="36"/>
      <c r="B231" s="65" t="s">
        <v>72</v>
      </c>
      <c r="C231" s="82"/>
      <c r="D231" s="173">
        <v>45</v>
      </c>
      <c r="E231" s="187">
        <v>36</v>
      </c>
      <c r="F231" s="117"/>
      <c r="G231" s="117"/>
      <c r="H231" s="116"/>
      <c r="I231" s="117"/>
      <c r="J231" s="165"/>
    </row>
    <row r="232" spans="1:11" x14ac:dyDescent="0.25">
      <c r="A232" s="36"/>
      <c r="B232" s="65" t="s">
        <v>60</v>
      </c>
      <c r="C232" s="82"/>
      <c r="D232" s="173">
        <v>84</v>
      </c>
      <c r="E232" s="187">
        <v>50.3</v>
      </c>
      <c r="F232" s="117"/>
      <c r="G232" s="117"/>
      <c r="H232" s="116"/>
      <c r="I232" s="117"/>
      <c r="J232" s="165"/>
    </row>
    <row r="233" spans="1:11" x14ac:dyDescent="0.25">
      <c r="A233" s="36"/>
      <c r="B233" s="65" t="s">
        <v>63</v>
      </c>
      <c r="C233" s="82"/>
      <c r="D233" s="82">
        <v>21.42</v>
      </c>
      <c r="E233" s="187">
        <v>18</v>
      </c>
      <c r="F233" s="117"/>
      <c r="G233" s="117"/>
      <c r="H233" s="116"/>
      <c r="I233" s="117"/>
      <c r="J233" s="165"/>
    </row>
    <row r="234" spans="1:11" x14ac:dyDescent="0.25">
      <c r="A234" s="36"/>
      <c r="B234" s="65" t="s">
        <v>62</v>
      </c>
      <c r="C234" s="82"/>
      <c r="D234" s="82">
        <v>39.96</v>
      </c>
      <c r="E234" s="187">
        <v>30</v>
      </c>
      <c r="F234" s="117"/>
      <c r="G234" s="117"/>
      <c r="H234" s="116"/>
      <c r="I234" s="117"/>
      <c r="J234" s="165"/>
    </row>
    <row r="235" spans="1:11" x14ac:dyDescent="0.25">
      <c r="A235" s="36"/>
      <c r="B235" s="65" t="s">
        <v>83</v>
      </c>
      <c r="C235" s="82"/>
      <c r="D235" s="82">
        <v>0.3</v>
      </c>
      <c r="E235" s="187">
        <v>0.3</v>
      </c>
      <c r="F235" s="117"/>
      <c r="G235" s="117"/>
      <c r="H235" s="116"/>
      <c r="I235" s="117"/>
      <c r="J235" s="165"/>
    </row>
    <row r="236" spans="1:11" ht="30" x14ac:dyDescent="0.25">
      <c r="A236" s="36"/>
      <c r="B236" s="65" t="s">
        <v>64</v>
      </c>
      <c r="C236" s="82"/>
      <c r="D236" s="82">
        <v>3</v>
      </c>
      <c r="E236" s="187">
        <v>3</v>
      </c>
      <c r="F236" s="117"/>
      <c r="G236" s="117"/>
      <c r="H236" s="116"/>
      <c r="I236" s="117"/>
      <c r="J236" s="165"/>
    </row>
    <row r="237" spans="1:11" x14ac:dyDescent="0.25">
      <c r="A237" s="36"/>
      <c r="B237" s="237" t="s">
        <v>161</v>
      </c>
      <c r="C237" s="82"/>
      <c r="D237" s="82"/>
      <c r="E237" s="187">
        <v>54</v>
      </c>
      <c r="F237" s="117"/>
      <c r="G237" s="117"/>
      <c r="H237" s="116"/>
      <c r="I237" s="117"/>
      <c r="J237" s="165"/>
    </row>
    <row r="238" spans="1:11" x14ac:dyDescent="0.25">
      <c r="A238" s="36"/>
      <c r="B238" s="65" t="s">
        <v>73</v>
      </c>
      <c r="C238" s="79"/>
      <c r="D238" s="82">
        <v>2</v>
      </c>
      <c r="E238" s="187">
        <v>2</v>
      </c>
      <c r="F238" s="117"/>
      <c r="G238" s="117"/>
      <c r="H238" s="116"/>
      <c r="I238" s="117"/>
      <c r="J238" s="165"/>
    </row>
    <row r="239" spans="1:11" x14ac:dyDescent="0.25">
      <c r="A239" s="36"/>
      <c r="B239" s="65" t="s">
        <v>34</v>
      </c>
      <c r="C239" s="79"/>
      <c r="D239" s="173">
        <v>2.7</v>
      </c>
      <c r="E239" s="187">
        <v>2.7</v>
      </c>
      <c r="F239" s="117"/>
      <c r="G239" s="117"/>
      <c r="H239" s="116"/>
      <c r="I239" s="117"/>
      <c r="J239" s="165"/>
    </row>
    <row r="240" spans="1:11" x14ac:dyDescent="0.25">
      <c r="A240" s="36"/>
      <c r="B240" s="65" t="s">
        <v>162</v>
      </c>
      <c r="C240" s="79"/>
      <c r="D240" s="82">
        <v>41</v>
      </c>
      <c r="E240" s="187">
        <v>41</v>
      </c>
      <c r="F240" s="117"/>
      <c r="G240" s="117"/>
      <c r="H240" s="116"/>
      <c r="I240" s="117"/>
      <c r="J240" s="165"/>
    </row>
    <row r="241" spans="1:11" x14ac:dyDescent="0.25">
      <c r="A241" s="36"/>
      <c r="B241" s="65" t="s">
        <v>39</v>
      </c>
      <c r="C241" s="79"/>
      <c r="D241" s="82">
        <v>0.5</v>
      </c>
      <c r="E241" s="187">
        <v>0.5</v>
      </c>
      <c r="F241" s="117"/>
      <c r="G241" s="117"/>
      <c r="H241" s="116"/>
      <c r="I241" s="117"/>
      <c r="J241" s="165"/>
    </row>
    <row r="242" spans="1:11" x14ac:dyDescent="0.25">
      <c r="A242" s="36"/>
      <c r="B242" s="65" t="s">
        <v>63</v>
      </c>
      <c r="C242" s="79"/>
      <c r="D242" s="82">
        <v>1.07</v>
      </c>
      <c r="E242" s="187">
        <v>0.9</v>
      </c>
      <c r="F242" s="117"/>
      <c r="G242" s="117"/>
      <c r="H242" s="116"/>
      <c r="I242" s="117"/>
      <c r="J242" s="165"/>
    </row>
    <row r="243" spans="1:11" x14ac:dyDescent="0.25">
      <c r="A243" s="36"/>
      <c r="B243" s="65" t="s">
        <v>62</v>
      </c>
      <c r="C243" s="79"/>
      <c r="D243" s="82">
        <v>3.99</v>
      </c>
      <c r="E243" s="187">
        <v>3</v>
      </c>
      <c r="F243" s="117"/>
      <c r="G243" s="117"/>
      <c r="H243" s="116"/>
      <c r="I243" s="117"/>
      <c r="J243" s="165"/>
    </row>
    <row r="244" spans="1:11" x14ac:dyDescent="0.25">
      <c r="A244" s="36"/>
      <c r="B244" s="65" t="s">
        <v>83</v>
      </c>
      <c r="C244" s="79"/>
      <c r="D244" s="82">
        <v>0.5</v>
      </c>
      <c r="E244" s="187">
        <v>0.5</v>
      </c>
      <c r="F244" s="117"/>
      <c r="G244" s="117"/>
      <c r="H244" s="116"/>
      <c r="I244" s="117"/>
      <c r="J244" s="165"/>
    </row>
    <row r="245" spans="1:11" ht="30" x14ac:dyDescent="0.25">
      <c r="A245" s="36" t="s">
        <v>163</v>
      </c>
      <c r="B245" s="30"/>
      <c r="C245" s="82">
        <v>130</v>
      </c>
      <c r="D245" s="82"/>
      <c r="E245" s="83"/>
      <c r="F245" s="117">
        <v>0.6</v>
      </c>
      <c r="G245" s="116">
        <v>0</v>
      </c>
      <c r="H245" s="117">
        <v>18</v>
      </c>
      <c r="I245" s="116">
        <v>73.5</v>
      </c>
      <c r="J245" s="165">
        <v>0.11</v>
      </c>
      <c r="K245" s="42" t="s">
        <v>164</v>
      </c>
    </row>
    <row r="246" spans="1:11" x14ac:dyDescent="0.25">
      <c r="A246" s="36"/>
      <c r="B246" s="30" t="s">
        <v>165</v>
      </c>
      <c r="C246" s="82"/>
      <c r="D246" s="82">
        <v>13.3</v>
      </c>
      <c r="E246" s="83">
        <v>13</v>
      </c>
      <c r="F246" s="117"/>
      <c r="G246" s="116"/>
      <c r="H246" s="117"/>
      <c r="I246" s="116"/>
      <c r="J246" s="165"/>
    </row>
    <row r="247" spans="1:11" x14ac:dyDescent="0.25">
      <c r="A247" s="36"/>
      <c r="B247" s="30" t="s">
        <v>77</v>
      </c>
      <c r="C247" s="42"/>
      <c r="D247" s="82">
        <v>130</v>
      </c>
      <c r="E247" s="82">
        <v>130</v>
      </c>
      <c r="F247" s="238"/>
      <c r="G247" s="82"/>
      <c r="H247" s="83"/>
      <c r="I247" s="82"/>
      <c r="J247" s="83"/>
      <c r="K247" s="96"/>
    </row>
    <row r="248" spans="1:11" x14ac:dyDescent="0.25">
      <c r="A248" s="36"/>
      <c r="B248" s="30" t="s">
        <v>39</v>
      </c>
      <c r="C248" s="42"/>
      <c r="D248" s="82">
        <v>5</v>
      </c>
      <c r="E248" s="82">
        <v>5</v>
      </c>
      <c r="F248" s="238"/>
      <c r="G248" s="82"/>
      <c r="H248" s="83"/>
      <c r="I248" s="82"/>
      <c r="J248" s="83"/>
      <c r="K248" s="96"/>
    </row>
    <row r="249" spans="1:11" ht="15.75" thickBot="1" x14ac:dyDescent="0.3">
      <c r="A249" s="43" t="s">
        <v>78</v>
      </c>
      <c r="B249" s="44"/>
      <c r="C249" s="239">
        <v>30</v>
      </c>
      <c r="D249" s="240">
        <v>30</v>
      </c>
      <c r="E249" s="39">
        <v>30</v>
      </c>
      <c r="F249" s="82">
        <v>1.5</v>
      </c>
      <c r="G249" s="83">
        <v>0.3</v>
      </c>
      <c r="H249" s="82">
        <v>14.3</v>
      </c>
      <c r="I249" s="83">
        <v>66</v>
      </c>
      <c r="J249" s="96"/>
      <c r="K249" s="43"/>
    </row>
    <row r="250" spans="1:11" ht="15.75" thickBot="1" x14ac:dyDescent="0.3">
      <c r="A250" s="87" t="s">
        <v>48</v>
      </c>
      <c r="B250" s="88"/>
      <c r="C250" s="125">
        <v>585</v>
      </c>
      <c r="D250" s="241"/>
      <c r="E250" s="241"/>
      <c r="F250" s="99">
        <f>SUM(F205:F249)</f>
        <v>21.23</v>
      </c>
      <c r="G250" s="99">
        <f>SUM(G205:G249)</f>
        <v>17.95</v>
      </c>
      <c r="H250" s="99">
        <f>SUM(H205:H249)</f>
        <v>69.8</v>
      </c>
      <c r="I250" s="99">
        <f>SUM(I205:I249)</f>
        <v>524.79999999999995</v>
      </c>
      <c r="J250" s="99">
        <f>SUM(J205:J249)</f>
        <v>13.86</v>
      </c>
      <c r="K250" s="93"/>
    </row>
    <row r="251" spans="1:11" x14ac:dyDescent="0.25">
      <c r="A251" s="29"/>
      <c r="B251" s="52" t="s">
        <v>79</v>
      </c>
      <c r="C251" s="100"/>
      <c r="D251" s="101"/>
      <c r="E251" s="101"/>
      <c r="F251" s="100"/>
      <c r="G251" s="103"/>
      <c r="H251" s="100"/>
      <c r="I251" s="103"/>
      <c r="J251" s="56"/>
      <c r="K251" s="105"/>
    </row>
    <row r="252" spans="1:11" ht="30" x14ac:dyDescent="0.25">
      <c r="A252" s="36" t="s">
        <v>46</v>
      </c>
      <c r="B252" s="65"/>
      <c r="C252" s="82">
        <v>60</v>
      </c>
      <c r="D252" s="83">
        <v>68.400000000000006</v>
      </c>
      <c r="E252" s="81">
        <v>60</v>
      </c>
      <c r="F252" s="81">
        <v>0.2</v>
      </c>
      <c r="G252" s="82">
        <v>0.2</v>
      </c>
      <c r="H252" s="83">
        <v>2</v>
      </c>
      <c r="I252" s="82">
        <v>10.6</v>
      </c>
      <c r="J252" s="86">
        <v>7</v>
      </c>
      <c r="K252" s="42" t="s">
        <v>47</v>
      </c>
    </row>
    <row r="253" spans="1:11" ht="30" x14ac:dyDescent="0.25">
      <c r="A253" s="78" t="s">
        <v>166</v>
      </c>
      <c r="B253" s="30"/>
      <c r="C253" s="82">
        <v>130</v>
      </c>
      <c r="D253" s="83"/>
      <c r="E253" s="82"/>
      <c r="F253" s="82">
        <v>4</v>
      </c>
      <c r="G253" s="82">
        <v>3.2</v>
      </c>
      <c r="H253" s="82">
        <v>3.1</v>
      </c>
      <c r="I253" s="81">
        <v>57</v>
      </c>
      <c r="J253" s="96">
        <v>1.05</v>
      </c>
      <c r="K253" s="42" t="s">
        <v>88</v>
      </c>
    </row>
    <row r="254" spans="1:11" x14ac:dyDescent="0.25">
      <c r="A254" s="78"/>
      <c r="B254" s="30" t="s">
        <v>167</v>
      </c>
      <c r="C254" s="82"/>
      <c r="D254" s="83">
        <v>134</v>
      </c>
      <c r="E254" s="82">
        <v>130</v>
      </c>
      <c r="F254" s="82"/>
      <c r="G254" s="83"/>
      <c r="H254" s="82"/>
      <c r="I254" s="83"/>
      <c r="J254" s="96"/>
    </row>
    <row r="255" spans="1:11" ht="30" x14ac:dyDescent="0.25">
      <c r="A255" s="36" t="s">
        <v>168</v>
      </c>
      <c r="B255" s="30"/>
      <c r="C255" s="82">
        <v>45</v>
      </c>
      <c r="D255" s="116"/>
      <c r="E255" s="117"/>
      <c r="F255" s="117">
        <v>4.2</v>
      </c>
      <c r="G255" s="116">
        <v>6</v>
      </c>
      <c r="H255" s="117">
        <v>26</v>
      </c>
      <c r="I255" s="116">
        <v>174</v>
      </c>
      <c r="J255" s="119">
        <v>0</v>
      </c>
      <c r="K255" s="42" t="s">
        <v>169</v>
      </c>
    </row>
    <row r="256" spans="1:11" x14ac:dyDescent="0.25">
      <c r="A256" s="36"/>
      <c r="B256" s="65" t="s">
        <v>73</v>
      </c>
      <c r="C256" s="82"/>
      <c r="D256" s="116">
        <v>29</v>
      </c>
      <c r="E256" s="117">
        <v>29</v>
      </c>
      <c r="F256" s="117"/>
      <c r="G256" s="116"/>
      <c r="H256" s="117"/>
      <c r="I256" s="116"/>
      <c r="J256" s="119"/>
    </row>
    <row r="257" spans="1:11" x14ac:dyDescent="0.25">
      <c r="A257" s="36"/>
      <c r="B257" s="65" t="s">
        <v>39</v>
      </c>
      <c r="C257" s="82"/>
      <c r="D257" s="116">
        <v>6.5</v>
      </c>
      <c r="E257" s="117">
        <v>6.5</v>
      </c>
      <c r="F257" s="117"/>
      <c r="G257" s="117"/>
      <c r="H257" s="117"/>
      <c r="I257" s="118"/>
      <c r="J257" s="119"/>
    </row>
    <row r="258" spans="1:11" x14ac:dyDescent="0.25">
      <c r="A258" s="36"/>
      <c r="B258" s="65" t="s">
        <v>34</v>
      </c>
      <c r="C258" s="82"/>
      <c r="D258" s="116">
        <v>4</v>
      </c>
      <c r="E258" s="117">
        <v>4</v>
      </c>
      <c r="F258" s="117"/>
      <c r="G258" s="116"/>
      <c r="H258" s="117"/>
      <c r="I258" s="116"/>
      <c r="J258" s="119"/>
    </row>
    <row r="259" spans="1:11" x14ac:dyDescent="0.25">
      <c r="A259" s="36"/>
      <c r="B259" s="30" t="s">
        <v>170</v>
      </c>
      <c r="C259" s="82"/>
      <c r="D259" s="116">
        <v>0.2</v>
      </c>
      <c r="E259" s="117">
        <v>0.2</v>
      </c>
      <c r="F259" s="117"/>
      <c r="G259" s="116"/>
      <c r="H259" s="117"/>
      <c r="I259" s="116"/>
      <c r="J259" s="119"/>
    </row>
    <row r="260" spans="1:11" x14ac:dyDescent="0.25">
      <c r="A260" s="36"/>
      <c r="B260" s="65" t="s">
        <v>31</v>
      </c>
      <c r="C260" s="82"/>
      <c r="D260" s="116">
        <v>0.2</v>
      </c>
      <c r="E260" s="117">
        <v>0.2</v>
      </c>
      <c r="F260" s="117"/>
      <c r="G260" s="116"/>
      <c r="H260" s="117"/>
      <c r="I260" s="116"/>
      <c r="J260" s="119"/>
    </row>
    <row r="261" spans="1:11" x14ac:dyDescent="0.25">
      <c r="A261" s="36"/>
      <c r="B261" s="30" t="s">
        <v>30</v>
      </c>
      <c r="C261" s="82"/>
      <c r="D261" s="116">
        <v>1.1200000000000001</v>
      </c>
      <c r="E261" s="117">
        <v>1</v>
      </c>
      <c r="F261" s="117" t="s">
        <v>45</v>
      </c>
      <c r="G261" s="116"/>
      <c r="H261" s="117"/>
      <c r="I261" s="116"/>
      <c r="J261" s="119"/>
    </row>
    <row r="262" spans="1:11" x14ac:dyDescent="0.25">
      <c r="A262" s="36"/>
      <c r="B262" s="30" t="s">
        <v>77</v>
      </c>
      <c r="C262" s="82"/>
      <c r="D262" s="116">
        <v>13</v>
      </c>
      <c r="E262" s="232">
        <v>13</v>
      </c>
      <c r="F262" s="117"/>
      <c r="G262" s="116"/>
      <c r="H262" s="117"/>
      <c r="I262" s="116"/>
      <c r="J262" s="119"/>
    </row>
    <row r="263" spans="1:11" ht="30" x14ac:dyDescent="0.25">
      <c r="A263" s="36"/>
      <c r="B263" s="30" t="s">
        <v>64</v>
      </c>
      <c r="C263" s="82"/>
      <c r="D263" s="116">
        <v>0.1</v>
      </c>
      <c r="E263" s="232">
        <v>0.1</v>
      </c>
      <c r="F263" s="117"/>
      <c r="G263" s="116"/>
      <c r="H263" s="117"/>
      <c r="I263" s="116"/>
      <c r="J263" s="119"/>
    </row>
    <row r="264" spans="1:11" ht="22.5" x14ac:dyDescent="0.25">
      <c r="A264" s="242" t="s">
        <v>35</v>
      </c>
      <c r="B264" s="243"/>
      <c r="C264" s="244" t="s">
        <v>137</v>
      </c>
      <c r="D264" s="245"/>
      <c r="E264" s="246"/>
      <c r="F264" s="247">
        <v>1.7</v>
      </c>
      <c r="G264" s="248">
        <v>1.3</v>
      </c>
      <c r="H264" s="249">
        <v>7.9</v>
      </c>
      <c r="I264" s="248">
        <v>50</v>
      </c>
      <c r="J264" s="247">
        <v>0.78</v>
      </c>
      <c r="K264" s="140" t="s">
        <v>37</v>
      </c>
    </row>
    <row r="265" spans="1:11" x14ac:dyDescent="0.25">
      <c r="A265" s="242"/>
      <c r="B265" s="243" t="s">
        <v>38</v>
      </c>
      <c r="C265" s="250"/>
      <c r="D265" s="251">
        <v>0.3</v>
      </c>
      <c r="E265" s="244">
        <v>0.3</v>
      </c>
      <c r="F265" s="247"/>
      <c r="G265" s="247"/>
      <c r="H265" s="248"/>
      <c r="I265" s="248"/>
      <c r="J265" s="247"/>
      <c r="K265" s="140"/>
    </row>
    <row r="266" spans="1:11" x14ac:dyDescent="0.25">
      <c r="A266" s="242"/>
      <c r="B266" s="243" t="s">
        <v>39</v>
      </c>
      <c r="C266" s="250"/>
      <c r="D266" s="251">
        <v>4</v>
      </c>
      <c r="E266" s="244">
        <v>4</v>
      </c>
      <c r="F266" s="247"/>
      <c r="G266" s="247"/>
      <c r="H266" s="248"/>
      <c r="I266" s="247"/>
      <c r="J266" s="247"/>
      <c r="K266" s="140"/>
    </row>
    <row r="267" spans="1:11" x14ac:dyDescent="0.25">
      <c r="A267" s="242"/>
      <c r="B267" s="252" t="s">
        <v>32</v>
      </c>
      <c r="C267" s="250"/>
      <c r="D267" s="251">
        <v>61.33</v>
      </c>
      <c r="E267" s="244">
        <v>60</v>
      </c>
      <c r="F267" s="247"/>
      <c r="G267" s="247"/>
      <c r="H267" s="248"/>
      <c r="I267" s="247"/>
      <c r="J267" s="247"/>
      <c r="K267" s="140"/>
    </row>
    <row r="268" spans="1:11" x14ac:dyDescent="0.25">
      <c r="A268" s="242"/>
      <c r="B268" s="243" t="s">
        <v>40</v>
      </c>
      <c r="C268" s="250"/>
      <c r="D268" s="251">
        <v>40</v>
      </c>
      <c r="E268" s="244">
        <v>40</v>
      </c>
      <c r="F268" s="247"/>
      <c r="G268" s="247"/>
      <c r="H268" s="248"/>
      <c r="I268" s="247"/>
      <c r="J268" s="247"/>
      <c r="K268" s="140"/>
    </row>
    <row r="269" spans="1:11" ht="15.75" thickBot="1" x14ac:dyDescent="0.3">
      <c r="A269" s="78" t="s">
        <v>171</v>
      </c>
      <c r="B269" s="127"/>
      <c r="C269" s="82">
        <v>15</v>
      </c>
      <c r="D269" s="122">
        <v>15</v>
      </c>
      <c r="E269" s="122">
        <v>15</v>
      </c>
      <c r="F269" s="82">
        <v>0.42</v>
      </c>
      <c r="G269" s="83">
        <v>0.5</v>
      </c>
      <c r="H269" s="82">
        <v>5</v>
      </c>
      <c r="I269" s="83">
        <v>26</v>
      </c>
      <c r="J269" s="96"/>
    </row>
    <row r="270" spans="1:11" ht="15.75" thickBot="1" x14ac:dyDescent="0.3">
      <c r="A270" s="87" t="s">
        <v>48</v>
      </c>
      <c r="B270" s="88"/>
      <c r="C270" s="125">
        <v>354</v>
      </c>
      <c r="D270" s="241"/>
      <c r="E270" s="241"/>
      <c r="F270" s="92">
        <f>SUM(F251:F269)</f>
        <v>10.52</v>
      </c>
      <c r="G270" s="92">
        <f>SUM(G251:G269)</f>
        <v>11.200000000000001</v>
      </c>
      <c r="H270" s="92">
        <f>SUM(H251:H269)</f>
        <v>44</v>
      </c>
      <c r="I270" s="92">
        <f>SUM(I251:I269)</f>
        <v>317.60000000000002</v>
      </c>
      <c r="J270" s="92">
        <f>SUM(J251:J269)</f>
        <v>8.83</v>
      </c>
      <c r="K270" s="93"/>
    </row>
    <row r="271" spans="1:11" ht="15.75" thickBot="1" x14ac:dyDescent="0.3">
      <c r="A271" s="145" t="s">
        <v>94</v>
      </c>
      <c r="B271" s="146"/>
      <c r="C271" s="147">
        <f>C201+C204+C250+C270</f>
        <v>1379</v>
      </c>
      <c r="D271" s="253"/>
      <c r="E271" s="253"/>
      <c r="F271" s="150">
        <f>F201+F204+F250+F270</f>
        <v>40.150000000000006</v>
      </c>
      <c r="G271" s="150">
        <f>G201+G204+G250+G270</f>
        <v>39.050000000000004</v>
      </c>
      <c r="H271" s="150">
        <f>H201+H204+H250+H270</f>
        <v>160.80000000000001</v>
      </c>
      <c r="I271" s="150">
        <f>I201+I204+I250+I270</f>
        <v>1153.4000000000001</v>
      </c>
      <c r="J271" s="150">
        <f>J201+J204+J250+J270</f>
        <v>26.064</v>
      </c>
      <c r="K271" s="151"/>
    </row>
    <row r="272" spans="1:11" x14ac:dyDescent="0.25">
      <c r="A272" s="26"/>
      <c r="B272" s="231"/>
      <c r="C272" s="102"/>
      <c r="D272" s="254"/>
      <c r="E272" s="254"/>
      <c r="F272" s="254"/>
      <c r="G272" s="254"/>
      <c r="H272" s="254"/>
      <c r="J272" s="28"/>
      <c r="K272" s="123"/>
    </row>
    <row r="273" spans="1:11" ht="15.75" thickBot="1" x14ac:dyDescent="0.3">
      <c r="A273" s="23" t="s">
        <v>172</v>
      </c>
      <c r="B273" s="24"/>
      <c r="C273" s="24"/>
      <c r="D273" s="23"/>
      <c r="E273" s="25"/>
      <c r="G273" s="26"/>
      <c r="H273" s="26"/>
      <c r="J273" s="28"/>
      <c r="K273" s="24"/>
    </row>
    <row r="274" spans="1:11" ht="30" x14ac:dyDescent="0.25">
      <c r="A274" s="29" t="s">
        <v>8</v>
      </c>
      <c r="B274" s="152"/>
      <c r="C274" s="33" t="s">
        <v>9</v>
      </c>
      <c r="D274" s="157" t="s">
        <v>10</v>
      </c>
      <c r="E274" s="33" t="s">
        <v>10</v>
      </c>
      <c r="F274" s="1196" t="s">
        <v>11</v>
      </c>
      <c r="G274" s="1197"/>
      <c r="H274" s="1198"/>
      <c r="I274" s="34" t="s">
        <v>12</v>
      </c>
      <c r="J274" s="158" t="s">
        <v>13</v>
      </c>
      <c r="K274" s="31" t="s">
        <v>14</v>
      </c>
    </row>
    <row r="275" spans="1:11" ht="30.75" thickBot="1" x14ac:dyDescent="0.3">
      <c r="A275" s="36" t="s">
        <v>15</v>
      </c>
      <c r="B275" s="30"/>
      <c r="C275" s="31" t="s">
        <v>16</v>
      </c>
      <c r="D275" s="159" t="s">
        <v>17</v>
      </c>
      <c r="E275" s="31" t="s">
        <v>17</v>
      </c>
      <c r="F275" s="38"/>
      <c r="G275" s="39"/>
      <c r="H275" s="39"/>
      <c r="I275" s="40" t="s">
        <v>18</v>
      </c>
      <c r="J275" s="41"/>
    </row>
    <row r="276" spans="1:11" ht="15.75" thickBot="1" x14ac:dyDescent="0.3">
      <c r="A276" s="43"/>
      <c r="B276" s="44"/>
      <c r="C276" s="45"/>
      <c r="D276" s="160" t="s">
        <v>19</v>
      </c>
      <c r="E276" s="45" t="s">
        <v>20</v>
      </c>
      <c r="F276" s="47" t="s">
        <v>21</v>
      </c>
      <c r="G276" s="47" t="s">
        <v>22</v>
      </c>
      <c r="H276" s="48" t="s">
        <v>23</v>
      </c>
      <c r="I276" s="49" t="s">
        <v>24</v>
      </c>
      <c r="J276" s="50" t="s">
        <v>25</v>
      </c>
      <c r="K276" s="51"/>
    </row>
    <row r="277" spans="1:11" x14ac:dyDescent="0.25">
      <c r="A277" s="36"/>
      <c r="B277" s="52" t="s">
        <v>26</v>
      </c>
      <c r="C277" s="33"/>
      <c r="D277" s="37"/>
      <c r="E277" s="53"/>
      <c r="F277" s="255"/>
      <c r="G277" s="256"/>
      <c r="H277" s="255"/>
      <c r="I277" s="257"/>
      <c r="J277" s="258"/>
    </row>
    <row r="278" spans="1:11" ht="30" x14ac:dyDescent="0.25">
      <c r="A278" s="36" t="s">
        <v>173</v>
      </c>
      <c r="B278" s="30"/>
      <c r="C278" s="82">
        <v>150</v>
      </c>
      <c r="D278" s="118"/>
      <c r="E278" s="117"/>
      <c r="F278" s="117">
        <v>3.3</v>
      </c>
      <c r="G278" s="117">
        <v>3.1</v>
      </c>
      <c r="H278" s="117">
        <v>13.9</v>
      </c>
      <c r="I278" s="118">
        <v>96</v>
      </c>
      <c r="J278" s="119">
        <v>0.39</v>
      </c>
      <c r="K278" s="42" t="s">
        <v>174</v>
      </c>
    </row>
    <row r="279" spans="1:11" ht="30" x14ac:dyDescent="0.25">
      <c r="A279" s="36"/>
      <c r="B279" s="30" t="s">
        <v>29</v>
      </c>
      <c r="C279" s="81"/>
      <c r="D279" s="118">
        <v>12</v>
      </c>
      <c r="E279" s="117">
        <v>12</v>
      </c>
      <c r="F279" s="117"/>
      <c r="G279" s="117"/>
      <c r="H279" s="117"/>
      <c r="I279" s="118"/>
      <c r="J279" s="119"/>
    </row>
    <row r="280" spans="1:11" x14ac:dyDescent="0.25">
      <c r="A280" s="36"/>
      <c r="B280" s="30" t="s">
        <v>39</v>
      </c>
      <c r="C280" s="81"/>
      <c r="D280" s="118">
        <v>1</v>
      </c>
      <c r="E280" s="117">
        <v>1</v>
      </c>
      <c r="F280" s="117"/>
      <c r="G280" s="117"/>
      <c r="H280" s="117"/>
      <c r="I280" s="118"/>
      <c r="J280" s="119"/>
    </row>
    <row r="281" spans="1:11" x14ac:dyDescent="0.25">
      <c r="A281" s="36"/>
      <c r="B281" s="30" t="s">
        <v>32</v>
      </c>
      <c r="C281" s="81"/>
      <c r="D281" s="118">
        <v>75</v>
      </c>
      <c r="E281" s="117">
        <v>75</v>
      </c>
      <c r="F281" s="117"/>
      <c r="G281" s="117"/>
      <c r="H281" s="117"/>
      <c r="I281" s="118"/>
      <c r="J281" s="119"/>
    </row>
    <row r="282" spans="1:11" x14ac:dyDescent="0.25">
      <c r="A282" s="36"/>
      <c r="B282" s="30" t="s">
        <v>40</v>
      </c>
      <c r="C282" s="81"/>
      <c r="D282" s="117">
        <v>63</v>
      </c>
      <c r="E282" s="117">
        <v>63</v>
      </c>
      <c r="F282" s="118"/>
      <c r="G282" s="117"/>
      <c r="H282" s="116"/>
      <c r="I282" s="118"/>
      <c r="J282" s="119"/>
    </row>
    <row r="283" spans="1:11" x14ac:dyDescent="0.25">
      <c r="A283" s="36"/>
      <c r="B283" s="65" t="s">
        <v>34</v>
      </c>
      <c r="C283" s="82"/>
      <c r="D283" s="116">
        <v>0.5</v>
      </c>
      <c r="E283" s="117">
        <v>0.5</v>
      </c>
      <c r="F283" s="118"/>
      <c r="G283" s="117"/>
      <c r="H283" s="116"/>
      <c r="I283" s="118"/>
      <c r="J283" s="119"/>
    </row>
    <row r="284" spans="1:11" x14ac:dyDescent="0.25">
      <c r="A284" s="36"/>
      <c r="B284" s="65" t="s">
        <v>31</v>
      </c>
      <c r="C284" s="82"/>
      <c r="D284" s="116">
        <v>0.5</v>
      </c>
      <c r="E284" s="117">
        <v>0.5</v>
      </c>
      <c r="F284" s="118"/>
      <c r="G284" s="117"/>
      <c r="H284" s="116"/>
      <c r="I284" s="118"/>
      <c r="J284" s="119"/>
    </row>
    <row r="285" spans="1:11" ht="30" x14ac:dyDescent="0.25">
      <c r="A285" s="67" t="s">
        <v>175</v>
      </c>
      <c r="B285" s="68"/>
      <c r="C285" s="69" t="s">
        <v>36</v>
      </c>
      <c r="D285" s="70"/>
      <c r="E285" s="71"/>
      <c r="F285" s="72"/>
      <c r="G285" s="73"/>
      <c r="H285" s="74">
        <v>8.5</v>
      </c>
      <c r="I285" s="73">
        <v>34</v>
      </c>
      <c r="J285" s="72"/>
      <c r="K285" s="42" t="s">
        <v>37</v>
      </c>
    </row>
    <row r="286" spans="1:11" x14ac:dyDescent="0.25">
      <c r="A286" s="67"/>
      <c r="B286" s="68" t="s">
        <v>38</v>
      </c>
      <c r="C286" s="75"/>
      <c r="D286" s="76">
        <v>0.4</v>
      </c>
      <c r="E286" s="69">
        <v>0.4</v>
      </c>
      <c r="F286" s="72"/>
      <c r="G286" s="72"/>
      <c r="H286" s="73"/>
      <c r="I286" s="73"/>
      <c r="J286" s="72"/>
    </row>
    <row r="287" spans="1:11" x14ac:dyDescent="0.25">
      <c r="A287" s="67"/>
      <c r="B287" s="68" t="s">
        <v>39</v>
      </c>
      <c r="C287" s="75"/>
      <c r="D287" s="76">
        <v>7</v>
      </c>
      <c r="E287" s="69">
        <v>7</v>
      </c>
      <c r="F287" s="72"/>
      <c r="G287" s="72"/>
      <c r="H287" s="73"/>
      <c r="I287" s="72"/>
      <c r="J287" s="72"/>
    </row>
    <row r="288" spans="1:11" x14ac:dyDescent="0.25">
      <c r="A288" s="67"/>
      <c r="B288" s="68" t="s">
        <v>40</v>
      </c>
      <c r="C288" s="75"/>
      <c r="D288" s="76">
        <v>160</v>
      </c>
      <c r="E288" s="69">
        <v>160</v>
      </c>
      <c r="F288" s="72"/>
      <c r="G288" s="72"/>
      <c r="H288" s="73"/>
      <c r="I288" s="72"/>
      <c r="J288" s="72"/>
    </row>
    <row r="289" spans="1:11" ht="30" x14ac:dyDescent="0.25">
      <c r="A289" s="78" t="s">
        <v>103</v>
      </c>
      <c r="B289" s="30"/>
      <c r="C289" s="79" t="s">
        <v>104</v>
      </c>
      <c r="D289" s="36"/>
      <c r="E289" s="42"/>
      <c r="F289" s="118">
        <v>3.5</v>
      </c>
      <c r="G289" s="117">
        <v>5.95</v>
      </c>
      <c r="H289" s="116">
        <v>12.9</v>
      </c>
      <c r="I289" s="118">
        <v>119.6</v>
      </c>
      <c r="J289" s="165">
        <v>0.15</v>
      </c>
      <c r="K289" s="42" t="s">
        <v>105</v>
      </c>
    </row>
    <row r="290" spans="1:11" x14ac:dyDescent="0.25">
      <c r="A290" s="78"/>
      <c r="B290" s="30" t="s">
        <v>44</v>
      </c>
      <c r="C290" s="31"/>
      <c r="D290" s="167">
        <v>25</v>
      </c>
      <c r="E290" s="31">
        <v>25</v>
      </c>
      <c r="F290" s="118"/>
      <c r="G290" s="117"/>
      <c r="H290" s="117"/>
      <c r="I290" s="118"/>
      <c r="J290" s="165"/>
    </row>
    <row r="291" spans="1:11" x14ac:dyDescent="0.25">
      <c r="A291" s="78"/>
      <c r="B291" s="65" t="s">
        <v>106</v>
      </c>
      <c r="C291" s="31"/>
      <c r="D291" s="167">
        <v>5.0999999999999996</v>
      </c>
      <c r="E291" s="31">
        <v>5</v>
      </c>
      <c r="F291" s="118"/>
      <c r="G291" s="117"/>
      <c r="H291" s="117"/>
      <c r="I291" s="118"/>
      <c r="J291" s="165"/>
    </row>
    <row r="292" spans="1:11" ht="15.75" thickBot="1" x14ac:dyDescent="0.3">
      <c r="A292" s="78"/>
      <c r="B292" s="30" t="s">
        <v>34</v>
      </c>
      <c r="C292" s="31"/>
      <c r="D292" s="167">
        <v>5</v>
      </c>
      <c r="E292" s="31">
        <v>5</v>
      </c>
      <c r="F292" s="118" t="s">
        <v>45</v>
      </c>
      <c r="G292" s="117"/>
      <c r="H292" s="117"/>
      <c r="I292" s="118"/>
      <c r="J292" s="165"/>
    </row>
    <row r="293" spans="1:11" ht="15.75" thickBot="1" x14ac:dyDescent="0.3">
      <c r="A293" s="87" t="s">
        <v>48</v>
      </c>
      <c r="B293" s="88"/>
      <c r="C293" s="259" t="s">
        <v>176</v>
      </c>
      <c r="D293" s="90"/>
      <c r="E293" s="91"/>
      <c r="F293" s="99">
        <f>SUM(F277:F292)</f>
        <v>6.8</v>
      </c>
      <c r="G293" s="99">
        <f t="shared" ref="G293:J293" si="4">SUM(G277:G292)</f>
        <v>9.0500000000000007</v>
      </c>
      <c r="H293" s="99">
        <f t="shared" si="4"/>
        <v>35.299999999999997</v>
      </c>
      <c r="I293" s="99">
        <f t="shared" si="4"/>
        <v>249.6</v>
      </c>
      <c r="J293" s="99">
        <f t="shared" si="4"/>
        <v>0.54</v>
      </c>
      <c r="K293" s="93"/>
    </row>
    <row r="294" spans="1:11" x14ac:dyDescent="0.25">
      <c r="A294" s="78"/>
      <c r="B294" s="127" t="s">
        <v>49</v>
      </c>
      <c r="C294" s="79"/>
      <c r="D294" s="37"/>
      <c r="E294" s="31"/>
      <c r="F294" s="117"/>
      <c r="G294" s="116"/>
      <c r="H294" s="117"/>
      <c r="I294" s="128"/>
      <c r="J294" s="119"/>
    </row>
    <row r="295" spans="1:11" ht="30.75" thickBot="1" x14ac:dyDescent="0.3">
      <c r="A295" s="36" t="s">
        <v>50</v>
      </c>
      <c r="B295" s="65"/>
      <c r="C295" s="31">
        <v>90</v>
      </c>
      <c r="D295" s="83">
        <v>90</v>
      </c>
      <c r="E295" s="82">
        <v>90</v>
      </c>
      <c r="F295" s="81">
        <v>0.3</v>
      </c>
      <c r="G295" s="82">
        <v>0</v>
      </c>
      <c r="H295" s="83">
        <v>17</v>
      </c>
      <c r="I295" s="82">
        <v>69</v>
      </c>
      <c r="J295" s="96">
        <v>3</v>
      </c>
      <c r="K295" s="42" t="s">
        <v>51</v>
      </c>
    </row>
    <row r="296" spans="1:11" ht="15.75" thickBot="1" x14ac:dyDescent="0.3">
      <c r="A296" s="87" t="s">
        <v>48</v>
      </c>
      <c r="B296" s="88"/>
      <c r="C296" s="89">
        <v>90</v>
      </c>
      <c r="D296" s="97"/>
      <c r="E296" s="98"/>
      <c r="F296" s="99">
        <f>SUM(F295)</f>
        <v>0.3</v>
      </c>
      <c r="G296" s="99">
        <f t="shared" ref="G296:J296" si="5">SUM(G295)</f>
        <v>0</v>
      </c>
      <c r="H296" s="99">
        <f t="shared" si="5"/>
        <v>17</v>
      </c>
      <c r="I296" s="99">
        <f t="shared" si="5"/>
        <v>69</v>
      </c>
      <c r="J296" s="99">
        <f t="shared" si="5"/>
        <v>3</v>
      </c>
      <c r="K296" s="93"/>
    </row>
    <row r="297" spans="1:11" x14ac:dyDescent="0.25">
      <c r="A297" s="236"/>
      <c r="B297" s="52" t="s">
        <v>52</v>
      </c>
      <c r="C297" s="33"/>
      <c r="D297" s="157"/>
      <c r="E297" s="152"/>
      <c r="F297" s="260"/>
      <c r="G297" s="261"/>
      <c r="H297" s="260"/>
      <c r="I297" s="262"/>
      <c r="J297" s="263"/>
      <c r="K297" s="53"/>
    </row>
    <row r="298" spans="1:11" x14ac:dyDescent="0.25">
      <c r="A298" s="106" t="s">
        <v>53</v>
      </c>
      <c r="B298" s="107"/>
      <c r="C298" s="108">
        <v>50</v>
      </c>
      <c r="D298" s="109"/>
      <c r="E298" s="110"/>
      <c r="F298" s="111">
        <v>0.35</v>
      </c>
      <c r="G298" s="110">
        <v>0.05</v>
      </c>
      <c r="H298" s="109">
        <v>0.35</v>
      </c>
      <c r="I298" s="111">
        <v>3.5</v>
      </c>
      <c r="J298" s="112">
        <v>3.5</v>
      </c>
      <c r="K298" s="113" t="s">
        <v>54</v>
      </c>
    </row>
    <row r="299" spans="1:11" x14ac:dyDescent="0.25">
      <c r="A299" s="106"/>
      <c r="B299" s="114" t="s">
        <v>55</v>
      </c>
      <c r="C299" s="108"/>
      <c r="D299" s="109">
        <v>51</v>
      </c>
      <c r="E299" s="110">
        <v>50</v>
      </c>
      <c r="F299" s="111"/>
      <c r="G299" s="110"/>
      <c r="H299" s="109"/>
      <c r="I299" s="111"/>
      <c r="J299" s="112"/>
      <c r="K299" s="113"/>
    </row>
    <row r="300" spans="1:11" ht="45" x14ac:dyDescent="0.25">
      <c r="A300" s="264" t="s">
        <v>177</v>
      </c>
      <c r="B300" s="265"/>
      <c r="C300" s="79" t="s">
        <v>178</v>
      </c>
      <c r="D300" s="82"/>
      <c r="E300" s="83"/>
      <c r="F300" s="117">
        <v>1.3</v>
      </c>
      <c r="G300" s="116">
        <v>3.3</v>
      </c>
      <c r="H300" s="117">
        <v>5</v>
      </c>
      <c r="I300" s="117">
        <v>55</v>
      </c>
      <c r="J300" s="266">
        <v>7.19</v>
      </c>
      <c r="K300" s="42" t="s">
        <v>179</v>
      </c>
    </row>
    <row r="301" spans="1:11" x14ac:dyDescent="0.25">
      <c r="A301" s="36"/>
      <c r="B301" s="30" t="s">
        <v>72</v>
      </c>
      <c r="C301" s="117"/>
      <c r="D301" s="82">
        <v>37.5</v>
      </c>
      <c r="E301" s="83">
        <v>30</v>
      </c>
      <c r="F301" s="117"/>
      <c r="G301" s="116"/>
      <c r="H301" s="117"/>
      <c r="I301" s="117"/>
      <c r="J301" s="266"/>
    </row>
    <row r="302" spans="1:11" x14ac:dyDescent="0.25">
      <c r="A302" s="36"/>
      <c r="B302" s="30" t="s">
        <v>60</v>
      </c>
      <c r="C302" s="117"/>
      <c r="D302" s="82">
        <v>30.06</v>
      </c>
      <c r="E302" s="83">
        <v>18</v>
      </c>
      <c r="F302" s="117"/>
      <c r="G302" s="116"/>
      <c r="H302" s="117"/>
      <c r="I302" s="117"/>
      <c r="J302" s="267"/>
    </row>
    <row r="303" spans="1:11" x14ac:dyDescent="0.25">
      <c r="A303" s="36"/>
      <c r="B303" s="30" t="s">
        <v>62</v>
      </c>
      <c r="C303" s="117"/>
      <c r="D303" s="82">
        <v>7.98</v>
      </c>
      <c r="E303" s="83">
        <v>6</v>
      </c>
      <c r="F303" s="117"/>
      <c r="G303" s="116"/>
      <c r="H303" s="117"/>
      <c r="I303" s="117"/>
      <c r="J303" s="267"/>
    </row>
    <row r="304" spans="1:11" x14ac:dyDescent="0.25">
      <c r="A304" s="36"/>
      <c r="B304" s="65" t="s">
        <v>63</v>
      </c>
      <c r="C304" s="117"/>
      <c r="D304" s="82">
        <v>7.14</v>
      </c>
      <c r="E304" s="83">
        <v>6</v>
      </c>
      <c r="F304" s="117"/>
      <c r="G304" s="116"/>
      <c r="H304" s="117"/>
      <c r="I304" s="117"/>
      <c r="J304" s="267"/>
    </row>
    <row r="305" spans="1:11" ht="30" x14ac:dyDescent="0.25">
      <c r="A305" s="36"/>
      <c r="B305" s="65" t="s">
        <v>64</v>
      </c>
      <c r="C305" s="117"/>
      <c r="D305" s="82">
        <v>3</v>
      </c>
      <c r="E305" s="83">
        <v>3</v>
      </c>
      <c r="F305" s="117"/>
      <c r="G305" s="116"/>
      <c r="H305" s="117"/>
      <c r="I305" s="117"/>
      <c r="J305" s="267"/>
    </row>
    <row r="306" spans="1:11" x14ac:dyDescent="0.25">
      <c r="A306" s="36"/>
      <c r="B306" s="65" t="s">
        <v>134</v>
      </c>
      <c r="C306" s="117"/>
      <c r="D306" s="82">
        <v>6</v>
      </c>
      <c r="E306" s="83">
        <v>6</v>
      </c>
      <c r="F306" s="117"/>
      <c r="G306" s="116"/>
      <c r="H306" s="117"/>
      <c r="I306" s="117"/>
      <c r="J306" s="267"/>
    </row>
    <row r="307" spans="1:11" x14ac:dyDescent="0.25">
      <c r="A307" s="36"/>
      <c r="B307" s="65" t="s">
        <v>31</v>
      </c>
      <c r="C307" s="117"/>
      <c r="D307" s="82">
        <v>0.6</v>
      </c>
      <c r="E307" s="83">
        <v>0.6</v>
      </c>
      <c r="F307" s="117"/>
      <c r="G307" s="116"/>
      <c r="H307" s="117"/>
      <c r="I307" s="117"/>
      <c r="J307" s="267"/>
    </row>
    <row r="308" spans="1:11" x14ac:dyDescent="0.25">
      <c r="A308" s="36"/>
      <c r="B308" s="65" t="s">
        <v>40</v>
      </c>
      <c r="C308" s="117"/>
      <c r="D308" s="82">
        <v>120</v>
      </c>
      <c r="E308" s="83">
        <v>120</v>
      </c>
      <c r="F308" s="117"/>
      <c r="G308" s="116"/>
      <c r="H308" s="117"/>
      <c r="I308" s="117"/>
      <c r="J308" s="267"/>
    </row>
    <row r="309" spans="1:11" ht="30" x14ac:dyDescent="0.25">
      <c r="A309" s="36" t="s">
        <v>180</v>
      </c>
      <c r="B309" s="30"/>
      <c r="C309" s="82" t="s">
        <v>181</v>
      </c>
      <c r="D309" s="173"/>
      <c r="E309" s="187"/>
      <c r="F309" s="117">
        <v>10</v>
      </c>
      <c r="G309" s="116">
        <v>10</v>
      </c>
      <c r="H309" s="117">
        <v>3</v>
      </c>
      <c r="I309" s="117">
        <v>142</v>
      </c>
      <c r="J309" s="266">
        <v>0.37</v>
      </c>
      <c r="K309" s="42" t="s">
        <v>182</v>
      </c>
    </row>
    <row r="310" spans="1:11" x14ac:dyDescent="0.25">
      <c r="A310" s="36"/>
      <c r="B310" s="65" t="s">
        <v>59</v>
      </c>
      <c r="C310" s="79"/>
      <c r="D310" s="117">
        <v>85.6</v>
      </c>
      <c r="E310" s="187">
        <v>63</v>
      </c>
      <c r="F310" s="117"/>
      <c r="G310" s="116"/>
      <c r="H310" s="117"/>
      <c r="I310" s="117"/>
      <c r="J310" s="267"/>
    </row>
    <row r="311" spans="1:11" x14ac:dyDescent="0.25">
      <c r="A311" s="36"/>
      <c r="B311" s="65" t="s">
        <v>62</v>
      </c>
      <c r="C311" s="79"/>
      <c r="D311" s="173">
        <v>2.66</v>
      </c>
      <c r="E311" s="187">
        <v>2</v>
      </c>
      <c r="F311" s="117"/>
      <c r="G311" s="116"/>
      <c r="H311" s="117"/>
      <c r="I311" s="117"/>
      <c r="J311" s="266"/>
    </row>
    <row r="312" spans="1:11" x14ac:dyDescent="0.25">
      <c r="A312" s="36"/>
      <c r="B312" s="65" t="s">
        <v>63</v>
      </c>
      <c r="C312" s="79"/>
      <c r="D312" s="173">
        <v>2.38</v>
      </c>
      <c r="E312" s="187">
        <v>2</v>
      </c>
      <c r="F312" s="117"/>
      <c r="G312" s="116"/>
      <c r="H312" s="117"/>
      <c r="I312" s="117"/>
      <c r="J312" s="266"/>
    </row>
    <row r="313" spans="1:11" ht="30" x14ac:dyDescent="0.25">
      <c r="A313" s="36"/>
      <c r="B313" s="65" t="s">
        <v>183</v>
      </c>
      <c r="C313" s="79"/>
      <c r="D313" s="173"/>
      <c r="E313" s="187">
        <v>40</v>
      </c>
      <c r="F313" s="117"/>
      <c r="G313" s="116"/>
      <c r="H313" s="117"/>
      <c r="I313" s="117"/>
      <c r="J313" s="266"/>
    </row>
    <row r="314" spans="1:11" x14ac:dyDescent="0.25">
      <c r="A314" s="36"/>
      <c r="B314" s="65" t="s">
        <v>40</v>
      </c>
      <c r="C314" s="79"/>
      <c r="D314" s="173">
        <v>34</v>
      </c>
      <c r="E314" s="187">
        <v>34</v>
      </c>
      <c r="F314" s="117"/>
      <c r="G314" s="116"/>
      <c r="H314" s="117"/>
      <c r="I314" s="117"/>
      <c r="J314" s="267"/>
    </row>
    <row r="315" spans="1:11" x14ac:dyDescent="0.25">
      <c r="A315" s="36"/>
      <c r="B315" s="65" t="s">
        <v>62</v>
      </c>
      <c r="C315" s="79"/>
      <c r="D315" s="173">
        <v>9.9700000000000006</v>
      </c>
      <c r="E315" s="187">
        <v>7.5</v>
      </c>
      <c r="F315" s="117"/>
      <c r="G315" s="116"/>
      <c r="H315" s="117"/>
      <c r="I315" s="117"/>
      <c r="J315" s="267"/>
    </row>
    <row r="316" spans="1:11" x14ac:dyDescent="0.25">
      <c r="A316" s="36"/>
      <c r="B316" s="65" t="s">
        <v>63</v>
      </c>
      <c r="C316" s="79"/>
      <c r="D316" s="173">
        <v>8.33</v>
      </c>
      <c r="E316" s="187">
        <v>7</v>
      </c>
      <c r="F316" s="117"/>
      <c r="G316" s="116"/>
      <c r="H316" s="117"/>
      <c r="I316" s="117"/>
      <c r="J316" s="267"/>
    </row>
    <row r="317" spans="1:11" x14ac:dyDescent="0.25">
      <c r="A317" s="36"/>
      <c r="B317" s="65" t="s">
        <v>73</v>
      </c>
      <c r="C317" s="79"/>
      <c r="D317" s="173">
        <v>2</v>
      </c>
      <c r="E317" s="187">
        <v>2</v>
      </c>
      <c r="F317" s="117"/>
      <c r="G317" s="116"/>
      <c r="H317" s="117"/>
      <c r="I317" s="117"/>
      <c r="J317" s="267"/>
    </row>
    <row r="318" spans="1:11" ht="30" x14ac:dyDescent="0.25">
      <c r="A318" s="36"/>
      <c r="B318" s="65" t="s">
        <v>64</v>
      </c>
      <c r="C318" s="79"/>
      <c r="D318" s="173">
        <v>3</v>
      </c>
      <c r="E318" s="187">
        <v>3</v>
      </c>
      <c r="F318" s="117"/>
      <c r="G318" s="116"/>
      <c r="H318" s="117"/>
      <c r="I318" s="117"/>
      <c r="J318" s="267"/>
    </row>
    <row r="319" spans="1:11" x14ac:dyDescent="0.25">
      <c r="A319" s="36"/>
      <c r="B319" s="65" t="s">
        <v>31</v>
      </c>
      <c r="C319" s="79"/>
      <c r="D319" s="173">
        <v>0.6</v>
      </c>
      <c r="E319" s="187">
        <v>0.6</v>
      </c>
      <c r="F319" s="117"/>
      <c r="G319" s="116"/>
      <c r="H319" s="117"/>
      <c r="I319" s="117"/>
      <c r="J319" s="267"/>
    </row>
    <row r="320" spans="1:11" x14ac:dyDescent="0.25">
      <c r="A320" s="36"/>
      <c r="B320" s="65" t="s">
        <v>184</v>
      </c>
      <c r="C320" s="79"/>
      <c r="D320" s="173"/>
      <c r="E320" s="187">
        <v>40</v>
      </c>
      <c r="F320" s="117"/>
      <c r="G320" s="116"/>
      <c r="H320" s="117"/>
      <c r="I320" s="117"/>
      <c r="J320" s="267"/>
    </row>
    <row r="321" spans="1:11" ht="30" x14ac:dyDescent="0.25">
      <c r="A321" s="36" t="s">
        <v>185</v>
      </c>
      <c r="B321" s="30"/>
      <c r="C321" s="82">
        <v>100</v>
      </c>
      <c r="D321" s="173"/>
      <c r="E321" s="187"/>
      <c r="F321" s="117">
        <v>2.5</v>
      </c>
      <c r="G321" s="116">
        <v>3</v>
      </c>
      <c r="H321" s="117">
        <v>21</v>
      </c>
      <c r="I321" s="117">
        <v>121</v>
      </c>
      <c r="J321" s="266"/>
      <c r="K321" s="42" t="s">
        <v>186</v>
      </c>
    </row>
    <row r="322" spans="1:11" x14ac:dyDescent="0.25">
      <c r="A322" s="36"/>
      <c r="B322" s="65" t="s">
        <v>187</v>
      </c>
      <c r="C322" s="79"/>
      <c r="D322" s="117">
        <v>25</v>
      </c>
      <c r="E322" s="187">
        <v>25</v>
      </c>
      <c r="F322" s="117"/>
      <c r="G322" s="116"/>
      <c r="H322" s="117"/>
      <c r="I322" s="117"/>
      <c r="J322" s="266"/>
    </row>
    <row r="323" spans="1:11" x14ac:dyDescent="0.25">
      <c r="A323" s="36"/>
      <c r="B323" s="65" t="s">
        <v>40</v>
      </c>
      <c r="C323" s="79"/>
      <c r="D323" s="117">
        <v>85</v>
      </c>
      <c r="E323" s="187">
        <v>85</v>
      </c>
      <c r="F323" s="117"/>
      <c r="G323" s="116"/>
      <c r="H323" s="117"/>
      <c r="I323" s="117"/>
      <c r="J323" s="266"/>
    </row>
    <row r="324" spans="1:11" x14ac:dyDescent="0.25">
      <c r="A324" s="36"/>
      <c r="B324" s="65" t="s">
        <v>34</v>
      </c>
      <c r="C324" s="79"/>
      <c r="D324" s="173">
        <v>2</v>
      </c>
      <c r="E324" s="187">
        <v>2</v>
      </c>
      <c r="F324" s="117"/>
      <c r="G324" s="116"/>
      <c r="H324" s="117"/>
      <c r="I324" s="117"/>
      <c r="J324" s="266"/>
    </row>
    <row r="325" spans="1:11" x14ac:dyDescent="0.25">
      <c r="A325" s="36"/>
      <c r="B325" s="65" t="s">
        <v>83</v>
      </c>
      <c r="C325" s="79"/>
      <c r="D325" s="173">
        <v>0.5</v>
      </c>
      <c r="E325" s="187">
        <v>0.5</v>
      </c>
      <c r="F325" s="117"/>
      <c r="G325" s="116"/>
      <c r="H325" s="117"/>
      <c r="I325" s="117"/>
      <c r="J325" s="266"/>
    </row>
    <row r="326" spans="1:11" ht="30" x14ac:dyDescent="0.25">
      <c r="A326" s="36" t="s">
        <v>74</v>
      </c>
      <c r="B326" s="30"/>
      <c r="C326" s="82">
        <v>130</v>
      </c>
      <c r="D326" s="116"/>
      <c r="E326" s="117"/>
      <c r="F326" s="118"/>
      <c r="G326" s="117"/>
      <c r="H326" s="116">
        <v>13</v>
      </c>
      <c r="I326" s="118">
        <v>52</v>
      </c>
      <c r="J326" s="119"/>
      <c r="K326" s="42" t="s">
        <v>75</v>
      </c>
    </row>
    <row r="327" spans="1:11" ht="30" x14ac:dyDescent="0.25">
      <c r="A327" s="36"/>
      <c r="B327" s="30" t="s">
        <v>76</v>
      </c>
      <c r="C327" s="82"/>
      <c r="D327" s="116">
        <v>15.2</v>
      </c>
      <c r="E327" s="117">
        <v>15.2</v>
      </c>
      <c r="F327" s="118"/>
      <c r="G327" s="117"/>
      <c r="H327" s="116"/>
      <c r="I327" s="118"/>
      <c r="J327" s="119"/>
    </row>
    <row r="328" spans="1:11" x14ac:dyDescent="0.25">
      <c r="A328" s="36"/>
      <c r="B328" s="30" t="s">
        <v>39</v>
      </c>
      <c r="C328" s="82"/>
      <c r="D328" s="116">
        <v>6</v>
      </c>
      <c r="E328" s="117">
        <v>6</v>
      </c>
      <c r="F328" s="118"/>
      <c r="G328" s="117"/>
      <c r="H328" s="116"/>
      <c r="I328" s="118"/>
      <c r="J328" s="119"/>
    </row>
    <row r="329" spans="1:11" x14ac:dyDescent="0.25">
      <c r="A329" s="36"/>
      <c r="B329" s="30" t="s">
        <v>77</v>
      </c>
      <c r="C329" s="82"/>
      <c r="D329" s="117">
        <v>130</v>
      </c>
      <c r="E329" s="117">
        <v>130</v>
      </c>
      <c r="F329" s="117"/>
      <c r="G329" s="117"/>
      <c r="H329" s="117"/>
      <c r="I329" s="117"/>
      <c r="J329" s="119"/>
    </row>
    <row r="330" spans="1:11" ht="15.75" thickBot="1" x14ac:dyDescent="0.3">
      <c r="A330" s="43" t="s">
        <v>78</v>
      </c>
      <c r="B330" s="44"/>
      <c r="C330" s="239">
        <v>30</v>
      </c>
      <c r="D330" s="240">
        <v>30</v>
      </c>
      <c r="E330" s="39">
        <v>30</v>
      </c>
      <c r="F330" s="82">
        <v>1.5</v>
      </c>
      <c r="G330" s="83">
        <v>0.3</v>
      </c>
      <c r="H330" s="82">
        <v>14.3</v>
      </c>
      <c r="I330" s="83">
        <v>66</v>
      </c>
      <c r="J330" s="96"/>
      <c r="K330" s="51"/>
    </row>
    <row r="331" spans="1:11" ht="15.75" thickBot="1" x14ac:dyDescent="0.3">
      <c r="A331" s="87" t="s">
        <v>48</v>
      </c>
      <c r="B331" s="88"/>
      <c r="C331" s="125">
        <v>545</v>
      </c>
      <c r="D331" s="48"/>
      <c r="E331" s="47"/>
      <c r="F331" s="171">
        <f>SUM(F297:F330)</f>
        <v>15.65</v>
      </c>
      <c r="G331" s="171">
        <f>SUM(G297:G330)</f>
        <v>16.650000000000002</v>
      </c>
      <c r="H331" s="171">
        <f>SUM(H297:H330)</f>
        <v>56.650000000000006</v>
      </c>
      <c r="I331" s="171">
        <f>SUM(I297:I330)</f>
        <v>439.5</v>
      </c>
      <c r="J331" s="171">
        <f>SUM(J297:J330)</f>
        <v>11.06</v>
      </c>
      <c r="K331" s="93"/>
    </row>
    <row r="332" spans="1:11" x14ac:dyDescent="0.25">
      <c r="A332" s="29"/>
      <c r="B332" s="52" t="s">
        <v>79</v>
      </c>
      <c r="C332" s="175"/>
      <c r="D332" s="103"/>
      <c r="E332" s="100"/>
      <c r="F332" s="268"/>
      <c r="G332" s="269"/>
      <c r="H332" s="268"/>
      <c r="I332" s="270"/>
      <c r="J332" s="258"/>
      <c r="K332" s="105"/>
    </row>
    <row r="333" spans="1:11" ht="30" x14ac:dyDescent="0.25">
      <c r="A333" s="36" t="s">
        <v>46</v>
      </c>
      <c r="B333" s="65"/>
      <c r="C333" s="82">
        <v>60</v>
      </c>
      <c r="D333" s="83">
        <v>68.400000000000006</v>
      </c>
      <c r="E333" s="82">
        <v>60</v>
      </c>
      <c r="F333" s="81">
        <v>0.1</v>
      </c>
      <c r="G333" s="82">
        <v>0.09</v>
      </c>
      <c r="H333" s="83">
        <v>17</v>
      </c>
      <c r="I333" s="82">
        <v>69</v>
      </c>
      <c r="J333" s="96">
        <v>29.4</v>
      </c>
      <c r="K333" s="42" t="s">
        <v>188</v>
      </c>
    </row>
    <row r="334" spans="1:11" ht="45" x14ac:dyDescent="0.25">
      <c r="A334" s="67" t="s">
        <v>189</v>
      </c>
      <c r="B334" s="68"/>
      <c r="C334" s="75" t="s">
        <v>190</v>
      </c>
      <c r="D334" s="69"/>
      <c r="E334" s="69"/>
      <c r="F334" s="72">
        <v>3.5</v>
      </c>
      <c r="G334" s="72">
        <v>6</v>
      </c>
      <c r="H334" s="73">
        <v>10.9</v>
      </c>
      <c r="I334" s="73">
        <v>112</v>
      </c>
      <c r="J334" s="72">
        <v>0.01</v>
      </c>
      <c r="K334" s="42" t="s">
        <v>191</v>
      </c>
    </row>
    <row r="335" spans="1:11" x14ac:dyDescent="0.25">
      <c r="A335" s="67"/>
      <c r="B335" s="68" t="s">
        <v>60</v>
      </c>
      <c r="C335" s="75"/>
      <c r="D335" s="69">
        <v>150.30000000000001</v>
      </c>
      <c r="E335" s="69">
        <v>90</v>
      </c>
      <c r="F335" s="271"/>
      <c r="G335" s="271"/>
      <c r="H335" s="272"/>
      <c r="I335" s="73"/>
      <c r="J335" s="72"/>
    </row>
    <row r="336" spans="1:11" x14ac:dyDescent="0.25">
      <c r="A336" s="67"/>
      <c r="B336" s="68" t="s">
        <v>62</v>
      </c>
      <c r="C336" s="75"/>
      <c r="D336" s="69">
        <v>9.9700000000000006</v>
      </c>
      <c r="E336" s="69">
        <v>7.5</v>
      </c>
      <c r="F336" s="271"/>
      <c r="G336" s="271"/>
      <c r="H336" s="272"/>
      <c r="I336" s="73"/>
      <c r="J336" s="72"/>
    </row>
    <row r="337" spans="1:11" x14ac:dyDescent="0.25">
      <c r="A337" s="67"/>
      <c r="B337" s="68" t="s">
        <v>63</v>
      </c>
      <c r="C337" s="75"/>
      <c r="D337" s="69">
        <v>11.9</v>
      </c>
      <c r="E337" s="69">
        <v>10</v>
      </c>
      <c r="F337" s="271"/>
      <c r="G337" s="271"/>
      <c r="H337" s="272"/>
      <c r="I337" s="73"/>
      <c r="J337" s="72"/>
    </row>
    <row r="338" spans="1:11" x14ac:dyDescent="0.25">
      <c r="A338" s="67"/>
      <c r="B338" s="77" t="s">
        <v>30</v>
      </c>
      <c r="C338" s="75"/>
      <c r="D338" s="69">
        <v>11</v>
      </c>
      <c r="E338" s="69">
        <v>10</v>
      </c>
      <c r="F338" s="271"/>
      <c r="G338" s="271"/>
      <c r="H338" s="272"/>
      <c r="I338" s="272"/>
      <c r="J338" s="271"/>
    </row>
    <row r="339" spans="1:11" x14ac:dyDescent="0.25">
      <c r="A339" s="67"/>
      <c r="B339" s="77" t="s">
        <v>64</v>
      </c>
      <c r="C339" s="75"/>
      <c r="D339" s="69">
        <v>5</v>
      </c>
      <c r="E339" s="69">
        <v>5</v>
      </c>
      <c r="F339" s="271"/>
      <c r="G339" s="72"/>
      <c r="H339" s="73"/>
      <c r="I339" s="73"/>
      <c r="J339" s="72"/>
    </row>
    <row r="340" spans="1:11" x14ac:dyDescent="0.25">
      <c r="A340" s="67"/>
      <c r="B340" s="77" t="s">
        <v>134</v>
      </c>
      <c r="C340" s="75"/>
      <c r="D340" s="69">
        <v>3</v>
      </c>
      <c r="E340" s="69">
        <v>3</v>
      </c>
      <c r="F340" s="271"/>
      <c r="G340" s="72"/>
      <c r="H340" s="73"/>
      <c r="I340" s="73"/>
      <c r="J340" s="72"/>
    </row>
    <row r="341" spans="1:11" x14ac:dyDescent="0.25">
      <c r="A341" s="67"/>
      <c r="B341" s="77" t="s">
        <v>69</v>
      </c>
      <c r="C341" s="75"/>
      <c r="D341" s="69">
        <v>3</v>
      </c>
      <c r="E341" s="69">
        <v>3</v>
      </c>
      <c r="F341" s="271"/>
      <c r="G341" s="72"/>
      <c r="H341" s="73"/>
      <c r="I341" s="73"/>
      <c r="J341" s="72"/>
    </row>
    <row r="342" spans="1:11" x14ac:dyDescent="0.25">
      <c r="A342" s="67"/>
      <c r="B342" s="77" t="s">
        <v>31</v>
      </c>
      <c r="C342" s="75"/>
      <c r="D342" s="76">
        <v>0.6</v>
      </c>
      <c r="E342" s="69">
        <v>0.6</v>
      </c>
      <c r="F342" s="271"/>
      <c r="G342" s="72"/>
      <c r="H342" s="73"/>
      <c r="I342" s="73"/>
      <c r="J342" s="72"/>
    </row>
    <row r="343" spans="1:11" x14ac:dyDescent="0.25">
      <c r="A343" s="67"/>
      <c r="B343" s="77" t="s">
        <v>192</v>
      </c>
      <c r="C343" s="75"/>
      <c r="D343" s="76"/>
      <c r="E343" s="69">
        <v>100</v>
      </c>
      <c r="F343" s="271"/>
      <c r="G343" s="73"/>
      <c r="H343" s="74"/>
      <c r="I343" s="72"/>
      <c r="J343" s="72"/>
    </row>
    <row r="344" spans="1:11" x14ac:dyDescent="0.25">
      <c r="A344" s="67"/>
      <c r="B344" s="77" t="s">
        <v>134</v>
      </c>
      <c r="C344" s="75"/>
      <c r="D344" s="76">
        <v>5</v>
      </c>
      <c r="E344" s="69">
        <v>5</v>
      </c>
      <c r="F344" s="271"/>
      <c r="G344" s="73"/>
      <c r="H344" s="74"/>
      <c r="I344" s="72"/>
      <c r="J344" s="72"/>
    </row>
    <row r="345" spans="1:11" x14ac:dyDescent="0.25">
      <c r="A345" s="67"/>
      <c r="B345" s="77" t="s">
        <v>73</v>
      </c>
      <c r="C345" s="75"/>
      <c r="D345" s="76">
        <v>1.5</v>
      </c>
      <c r="E345" s="69">
        <v>1.5</v>
      </c>
      <c r="F345" s="271"/>
      <c r="G345" s="73"/>
      <c r="H345" s="74"/>
      <c r="I345" s="72"/>
      <c r="J345" s="72"/>
    </row>
    <row r="346" spans="1:11" x14ac:dyDescent="0.25">
      <c r="A346" s="67"/>
      <c r="B346" s="77" t="s">
        <v>40</v>
      </c>
      <c r="C346" s="75"/>
      <c r="D346" s="76">
        <v>15</v>
      </c>
      <c r="E346" s="69">
        <v>15</v>
      </c>
      <c r="F346" s="271"/>
      <c r="G346" s="73"/>
      <c r="H346" s="74"/>
      <c r="I346" s="72"/>
      <c r="J346" s="72"/>
    </row>
    <row r="347" spans="1:11" x14ac:dyDescent="0.25">
      <c r="A347" s="67"/>
      <c r="B347" s="77" t="s">
        <v>193</v>
      </c>
      <c r="C347" s="75"/>
      <c r="D347" s="76"/>
      <c r="E347" s="69">
        <v>20</v>
      </c>
      <c r="F347" s="271"/>
      <c r="G347" s="73"/>
      <c r="H347" s="74"/>
      <c r="I347" s="72"/>
      <c r="J347" s="72"/>
    </row>
    <row r="348" spans="1:11" ht="30" x14ac:dyDescent="0.25">
      <c r="A348" s="78" t="s">
        <v>87</v>
      </c>
      <c r="B348" s="30"/>
      <c r="C348" s="82">
        <v>130</v>
      </c>
      <c r="D348" s="83"/>
      <c r="E348" s="82"/>
      <c r="F348" s="82">
        <v>4</v>
      </c>
      <c r="G348" s="82">
        <v>3.2</v>
      </c>
      <c r="H348" s="82">
        <v>5.0999999999999996</v>
      </c>
      <c r="I348" s="81">
        <v>65</v>
      </c>
      <c r="J348" s="96">
        <v>1.05</v>
      </c>
      <c r="K348" s="42" t="s">
        <v>88</v>
      </c>
    </row>
    <row r="349" spans="1:11" x14ac:dyDescent="0.25">
      <c r="A349" s="78"/>
      <c r="B349" s="30" t="s">
        <v>89</v>
      </c>
      <c r="C349" s="82"/>
      <c r="D349" s="83">
        <v>134</v>
      </c>
      <c r="E349" s="82">
        <v>130</v>
      </c>
      <c r="F349" s="82"/>
      <c r="G349" s="83"/>
      <c r="H349" s="82"/>
      <c r="I349" s="83"/>
      <c r="J349" s="96"/>
    </row>
    <row r="350" spans="1:11" ht="22.5" x14ac:dyDescent="0.25">
      <c r="A350" s="131" t="s">
        <v>194</v>
      </c>
      <c r="B350" s="132"/>
      <c r="C350" s="142">
        <v>100</v>
      </c>
      <c r="D350" s="141"/>
      <c r="E350" s="142"/>
      <c r="F350" s="217">
        <v>0.3</v>
      </c>
      <c r="G350" s="142">
        <v>0.13</v>
      </c>
      <c r="H350" s="141">
        <v>9.4</v>
      </c>
      <c r="I350" s="217">
        <v>39.9</v>
      </c>
      <c r="J350" s="218">
        <v>40.700000000000003</v>
      </c>
      <c r="K350" s="140" t="s">
        <v>195</v>
      </c>
    </row>
    <row r="351" spans="1:11" x14ac:dyDescent="0.25">
      <c r="A351" s="131"/>
      <c r="B351" s="132" t="s">
        <v>196</v>
      </c>
      <c r="C351" s="142"/>
      <c r="D351" s="141">
        <v>10</v>
      </c>
      <c r="E351" s="142">
        <v>10</v>
      </c>
      <c r="F351" s="217"/>
      <c r="G351" s="142"/>
      <c r="H351" s="141"/>
      <c r="I351" s="217"/>
      <c r="J351" s="218"/>
      <c r="K351" s="140"/>
    </row>
    <row r="352" spans="1:11" x14ac:dyDescent="0.25">
      <c r="A352" s="131"/>
      <c r="B352" s="132" t="s">
        <v>82</v>
      </c>
      <c r="C352" s="142"/>
      <c r="D352" s="141">
        <v>4</v>
      </c>
      <c r="E352" s="142">
        <v>4</v>
      </c>
      <c r="F352" s="217"/>
      <c r="G352" s="142"/>
      <c r="H352" s="217"/>
      <c r="I352" s="217"/>
      <c r="J352" s="218"/>
      <c r="K352" s="140"/>
    </row>
    <row r="353" spans="1:11" x14ac:dyDescent="0.25">
      <c r="A353" s="131"/>
      <c r="B353" s="144" t="s">
        <v>40</v>
      </c>
      <c r="C353" s="142"/>
      <c r="D353" s="142">
        <v>100</v>
      </c>
      <c r="E353" s="142">
        <v>100</v>
      </c>
      <c r="F353" s="142"/>
      <c r="G353" s="141"/>
      <c r="H353" s="142"/>
      <c r="I353" s="141"/>
      <c r="J353" s="218"/>
      <c r="K353" s="140"/>
    </row>
    <row r="354" spans="1:11" ht="15.75" thickBot="1" x14ac:dyDescent="0.3">
      <c r="A354" s="78" t="s">
        <v>68</v>
      </c>
      <c r="B354" s="30"/>
      <c r="C354" s="31">
        <v>15</v>
      </c>
      <c r="D354" s="122">
        <v>15</v>
      </c>
      <c r="E354" s="83">
        <v>15</v>
      </c>
      <c r="F354" s="82">
        <v>1.2</v>
      </c>
      <c r="G354" s="83">
        <v>0.15</v>
      </c>
      <c r="H354" s="82">
        <v>7.3</v>
      </c>
      <c r="I354" s="83">
        <v>36</v>
      </c>
      <c r="J354" s="96">
        <v>0</v>
      </c>
    </row>
    <row r="355" spans="1:11" ht="15.75" thickBot="1" x14ac:dyDescent="0.3">
      <c r="A355" s="87" t="s">
        <v>48</v>
      </c>
      <c r="B355" s="88"/>
      <c r="C355" s="125">
        <v>425</v>
      </c>
      <c r="D355" s="48"/>
      <c r="E355" s="47"/>
      <c r="F355" s="171">
        <f>SUM(F332:F354)</f>
        <v>9.1</v>
      </c>
      <c r="G355" s="171">
        <f>SUM(G332:G354)</f>
        <v>9.57</v>
      </c>
      <c r="H355" s="171">
        <f>SUM(H332:H354)</f>
        <v>49.699999999999996</v>
      </c>
      <c r="I355" s="171">
        <f>SUM(I332:I354)</f>
        <v>321.89999999999998</v>
      </c>
      <c r="J355" s="171">
        <f>SUM(J332:J354)</f>
        <v>71.16</v>
      </c>
      <c r="K355" s="93"/>
    </row>
    <row r="356" spans="1:11" ht="15.75" thickBot="1" x14ac:dyDescent="0.3">
      <c r="A356" s="219" t="s">
        <v>94</v>
      </c>
      <c r="B356" s="220"/>
      <c r="C356" s="273">
        <f>C293+C296+C331+C355</f>
        <v>1412</v>
      </c>
      <c r="D356" s="274"/>
      <c r="E356" s="275"/>
      <c r="F356" s="276">
        <f>F293+F296+F331+F355</f>
        <v>31.85</v>
      </c>
      <c r="G356" s="276">
        <f>G293+G296+G331+G355</f>
        <v>35.270000000000003</v>
      </c>
      <c r="H356" s="276">
        <f>H293+H296+H331+H355</f>
        <v>158.65</v>
      </c>
      <c r="I356" s="276">
        <f>I293+I296+I331+I355</f>
        <v>1080</v>
      </c>
      <c r="J356" s="276">
        <f>J293+J296+J331+J355</f>
        <v>85.759999999999991</v>
      </c>
      <c r="K356" s="225"/>
    </row>
    <row r="357" spans="1:11" x14ac:dyDescent="0.25">
      <c r="A357" s="127"/>
      <c r="B357" s="52"/>
      <c r="C357" s="153"/>
      <c r="D357" s="277"/>
      <c r="E357" s="83"/>
      <c r="F357" s="278"/>
      <c r="G357" s="278"/>
      <c r="H357" s="278"/>
      <c r="I357" s="227"/>
      <c r="J357" s="279"/>
      <c r="K357" s="30"/>
    </row>
    <row r="358" spans="1:11" ht="15.75" thickBot="1" x14ac:dyDescent="0.3">
      <c r="A358" s="23" t="s">
        <v>197</v>
      </c>
      <c r="B358" s="24"/>
      <c r="C358" s="24"/>
      <c r="D358" s="280"/>
      <c r="G358" s="26"/>
      <c r="H358" s="26"/>
      <c r="J358" s="28"/>
      <c r="K358" s="24"/>
    </row>
    <row r="359" spans="1:11" ht="30" x14ac:dyDescent="0.25">
      <c r="A359" s="29" t="s">
        <v>8</v>
      </c>
      <c r="B359" s="152"/>
      <c r="C359" s="33" t="s">
        <v>9</v>
      </c>
      <c r="D359" s="101" t="s">
        <v>10</v>
      </c>
      <c r="E359" s="101" t="s">
        <v>10</v>
      </c>
      <c r="F359" s="1196" t="s">
        <v>11</v>
      </c>
      <c r="G359" s="1197"/>
      <c r="H359" s="1198"/>
      <c r="I359" s="34" t="s">
        <v>12</v>
      </c>
      <c r="J359" s="158" t="s">
        <v>13</v>
      </c>
      <c r="K359" s="31" t="s">
        <v>14</v>
      </c>
    </row>
    <row r="360" spans="1:11" ht="30.75" thickBot="1" x14ac:dyDescent="0.3">
      <c r="A360" s="36" t="s">
        <v>15</v>
      </c>
      <c r="B360" s="30"/>
      <c r="C360" s="31" t="s">
        <v>16</v>
      </c>
      <c r="D360" s="122" t="s">
        <v>17</v>
      </c>
      <c r="E360" s="122" t="s">
        <v>17</v>
      </c>
      <c r="F360" s="38"/>
      <c r="G360" s="39"/>
      <c r="H360" s="39"/>
      <c r="I360" s="40" t="s">
        <v>18</v>
      </c>
      <c r="J360" s="41"/>
    </row>
    <row r="361" spans="1:11" ht="15.75" thickBot="1" x14ac:dyDescent="0.3">
      <c r="A361" s="36"/>
      <c r="B361" s="30"/>
      <c r="C361" s="31"/>
      <c r="D361" s="160" t="s">
        <v>19</v>
      </c>
      <c r="E361" s="159" t="s">
        <v>20</v>
      </c>
      <c r="F361" s="100" t="s">
        <v>21</v>
      </c>
      <c r="G361" s="100" t="s">
        <v>22</v>
      </c>
      <c r="H361" s="103" t="s">
        <v>23</v>
      </c>
      <c r="I361" s="229" t="s">
        <v>24</v>
      </c>
      <c r="J361" s="35" t="s">
        <v>25</v>
      </c>
    </row>
    <row r="362" spans="1:11" x14ac:dyDescent="0.25">
      <c r="A362" s="29"/>
      <c r="B362" s="52" t="s">
        <v>26</v>
      </c>
      <c r="C362" s="33"/>
      <c r="D362" s="103"/>
      <c r="E362" s="163"/>
      <c r="F362" s="162"/>
      <c r="G362" s="162"/>
      <c r="H362" s="163"/>
      <c r="I362" s="34"/>
      <c r="J362" s="281"/>
      <c r="K362" s="53"/>
    </row>
    <row r="363" spans="1:11" ht="30" x14ac:dyDescent="0.25">
      <c r="A363" s="36" t="s">
        <v>198</v>
      </c>
      <c r="B363" s="30"/>
      <c r="C363" s="31" t="s">
        <v>97</v>
      </c>
      <c r="D363" s="83"/>
      <c r="E363" s="82"/>
      <c r="F363" s="81">
        <v>4.4000000000000004</v>
      </c>
      <c r="G363" s="81">
        <v>3.8</v>
      </c>
      <c r="H363" s="82">
        <v>18.3</v>
      </c>
      <c r="I363" s="82">
        <v>125</v>
      </c>
      <c r="J363" s="85">
        <v>0.16</v>
      </c>
      <c r="K363" s="42" t="s">
        <v>199</v>
      </c>
    </row>
    <row r="364" spans="1:11" x14ac:dyDescent="0.25">
      <c r="A364" s="36"/>
      <c r="B364" s="30" t="s">
        <v>200</v>
      </c>
      <c r="C364" s="31"/>
      <c r="D364" s="81">
        <v>30</v>
      </c>
      <c r="E364" s="82">
        <v>30</v>
      </c>
      <c r="F364" s="81"/>
      <c r="G364" s="81"/>
      <c r="H364" s="81"/>
      <c r="I364" s="81"/>
      <c r="J364" s="85"/>
    </row>
    <row r="365" spans="1:11" x14ac:dyDescent="0.25">
      <c r="A365" s="36"/>
      <c r="B365" s="30" t="s">
        <v>32</v>
      </c>
      <c r="C365" s="31"/>
      <c r="D365" s="81">
        <v>79</v>
      </c>
      <c r="E365" s="82">
        <v>79</v>
      </c>
      <c r="F365" s="81"/>
      <c r="G365" s="81"/>
      <c r="H365" s="82"/>
      <c r="I365" s="81"/>
      <c r="J365" s="85"/>
    </row>
    <row r="366" spans="1:11" x14ac:dyDescent="0.25">
      <c r="A366" s="36"/>
      <c r="B366" s="30" t="s">
        <v>40</v>
      </c>
      <c r="C366" s="31"/>
      <c r="D366" s="81">
        <v>48</v>
      </c>
      <c r="E366" s="82">
        <v>48</v>
      </c>
      <c r="F366" s="81"/>
      <c r="G366" s="81"/>
      <c r="H366" s="82"/>
      <c r="I366" s="81"/>
      <c r="J366" s="85"/>
    </row>
    <row r="367" spans="1:11" x14ac:dyDescent="0.25">
      <c r="A367" s="36"/>
      <c r="B367" s="30" t="s">
        <v>39</v>
      </c>
      <c r="C367" s="31"/>
      <c r="D367" s="81">
        <v>4</v>
      </c>
      <c r="E367" s="82">
        <v>4</v>
      </c>
      <c r="F367" s="81"/>
      <c r="G367" s="81"/>
      <c r="H367" s="82"/>
      <c r="I367" s="82"/>
      <c r="J367" s="85"/>
    </row>
    <row r="368" spans="1:11" x14ac:dyDescent="0.25">
      <c r="A368" s="36"/>
      <c r="B368" s="65" t="s">
        <v>31</v>
      </c>
      <c r="C368" s="31"/>
      <c r="D368" s="81">
        <v>0.5</v>
      </c>
      <c r="E368" s="82">
        <v>0.5</v>
      </c>
      <c r="F368" s="81"/>
      <c r="G368" s="81"/>
      <c r="H368" s="82"/>
      <c r="I368" s="82"/>
      <c r="J368" s="85"/>
    </row>
    <row r="369" spans="1:11" x14ac:dyDescent="0.25">
      <c r="A369" s="36"/>
      <c r="B369" s="65" t="s">
        <v>34</v>
      </c>
      <c r="C369" s="31"/>
      <c r="D369" s="81">
        <v>4</v>
      </c>
      <c r="E369" s="82">
        <v>4</v>
      </c>
      <c r="F369" s="81"/>
      <c r="G369" s="81"/>
      <c r="H369" s="82"/>
      <c r="I369" s="82"/>
      <c r="J369" s="85"/>
    </row>
    <row r="370" spans="1:11" ht="30" x14ac:dyDescent="0.25">
      <c r="A370" s="78" t="s">
        <v>100</v>
      </c>
      <c r="B370" s="30"/>
      <c r="C370" s="82">
        <v>160</v>
      </c>
      <c r="D370" s="80"/>
      <c r="E370" s="54"/>
      <c r="F370" s="118">
        <v>2</v>
      </c>
      <c r="G370" s="117">
        <v>2.2000000000000002</v>
      </c>
      <c r="H370" s="117">
        <v>11.3</v>
      </c>
      <c r="I370" s="118">
        <v>73.3</v>
      </c>
      <c r="J370" s="165">
        <v>0.32</v>
      </c>
      <c r="K370" s="42" t="s">
        <v>101</v>
      </c>
    </row>
    <row r="371" spans="1:11" x14ac:dyDescent="0.25">
      <c r="A371" s="78"/>
      <c r="B371" s="65" t="s">
        <v>102</v>
      </c>
      <c r="C371" s="82"/>
      <c r="D371" s="81">
        <v>1.7</v>
      </c>
      <c r="E371" s="82">
        <v>1.7</v>
      </c>
      <c r="F371" s="118"/>
      <c r="G371" s="117"/>
      <c r="H371" s="117"/>
      <c r="I371" s="118"/>
      <c r="J371" s="165"/>
    </row>
    <row r="372" spans="1:11" x14ac:dyDescent="0.25">
      <c r="A372" s="65"/>
      <c r="B372" s="65" t="s">
        <v>39</v>
      </c>
      <c r="C372" s="82"/>
      <c r="D372" s="81">
        <v>8.3000000000000007</v>
      </c>
      <c r="E372" s="82">
        <v>8.3000000000000007</v>
      </c>
      <c r="F372" s="118"/>
      <c r="G372" s="117"/>
      <c r="H372" s="117"/>
      <c r="I372" s="118"/>
      <c r="J372" s="165"/>
    </row>
    <row r="373" spans="1:11" x14ac:dyDescent="0.25">
      <c r="A373" s="166"/>
      <c r="B373" s="65" t="s">
        <v>32</v>
      </c>
      <c r="C373" s="82"/>
      <c r="D373" s="81">
        <v>92</v>
      </c>
      <c r="E373" s="82">
        <v>92</v>
      </c>
      <c r="F373" s="118"/>
      <c r="G373" s="117"/>
      <c r="H373" s="117"/>
      <c r="I373" s="118"/>
      <c r="J373" s="165"/>
    </row>
    <row r="374" spans="1:11" x14ac:dyDescent="0.25">
      <c r="A374" s="166"/>
      <c r="B374" s="65" t="s">
        <v>77</v>
      </c>
      <c r="C374" s="82"/>
      <c r="D374" s="81">
        <v>77</v>
      </c>
      <c r="E374" s="82">
        <v>77</v>
      </c>
      <c r="F374" s="118"/>
      <c r="G374" s="117"/>
      <c r="H374" s="116"/>
      <c r="I374" s="118"/>
      <c r="J374" s="165"/>
    </row>
    <row r="375" spans="1:11" ht="30" x14ac:dyDescent="0.25">
      <c r="A375" s="78" t="s">
        <v>41</v>
      </c>
      <c r="B375" s="30"/>
      <c r="C375" s="79" t="s">
        <v>42</v>
      </c>
      <c r="D375" s="80"/>
      <c r="E375" s="54"/>
      <c r="F375" s="81">
        <v>1.9</v>
      </c>
      <c r="G375" s="82">
        <v>4.4000000000000004</v>
      </c>
      <c r="H375" s="83">
        <v>13</v>
      </c>
      <c r="I375" s="82">
        <v>99</v>
      </c>
      <c r="J375" s="84"/>
      <c r="K375" s="42" t="s">
        <v>43</v>
      </c>
    </row>
    <row r="376" spans="1:11" x14ac:dyDescent="0.25">
      <c r="A376" s="78"/>
      <c r="B376" s="30" t="s">
        <v>44</v>
      </c>
      <c r="C376" s="31"/>
      <c r="D376" s="81">
        <v>25</v>
      </c>
      <c r="E376" s="82">
        <v>25</v>
      </c>
      <c r="F376" s="81"/>
      <c r="G376" s="82"/>
      <c r="H376" s="82"/>
      <c r="I376" s="82"/>
      <c r="J376" s="85"/>
    </row>
    <row r="377" spans="1:11" ht="15.75" thickBot="1" x14ac:dyDescent="0.3">
      <c r="A377" s="78"/>
      <c r="B377" s="30" t="s">
        <v>34</v>
      </c>
      <c r="C377" s="31"/>
      <c r="D377" s="81">
        <v>5</v>
      </c>
      <c r="E377" s="82">
        <v>5</v>
      </c>
      <c r="F377" s="81" t="s">
        <v>45</v>
      </c>
      <c r="G377" s="82"/>
      <c r="H377" s="82"/>
      <c r="I377" s="82"/>
      <c r="J377" s="85"/>
    </row>
    <row r="378" spans="1:11" ht="15.75" thickBot="1" x14ac:dyDescent="0.3">
      <c r="A378" s="87"/>
      <c r="B378" s="233"/>
      <c r="C378" s="89">
        <v>350</v>
      </c>
      <c r="D378" s="48"/>
      <c r="E378" s="47"/>
      <c r="F378" s="99">
        <f>SUM(F362:F377)</f>
        <v>8.3000000000000007</v>
      </c>
      <c r="G378" s="99">
        <f t="shared" ref="G378:J378" si="6">SUM(G362:G377)</f>
        <v>10.4</v>
      </c>
      <c r="H378" s="99">
        <f t="shared" si="6"/>
        <v>42.6</v>
      </c>
      <c r="I378" s="99">
        <f t="shared" si="6"/>
        <v>297.3</v>
      </c>
      <c r="J378" s="99">
        <f t="shared" si="6"/>
        <v>0.48</v>
      </c>
      <c r="K378" s="93"/>
    </row>
    <row r="379" spans="1:11" x14ac:dyDescent="0.25">
      <c r="A379" s="78"/>
      <c r="B379" s="127" t="s">
        <v>49</v>
      </c>
      <c r="C379" s="79"/>
      <c r="D379" s="83"/>
      <c r="E379" s="100"/>
      <c r="F379" s="117"/>
      <c r="G379" s="116"/>
      <c r="H379" s="117"/>
      <c r="I379" s="95"/>
      <c r="J379" s="282"/>
    </row>
    <row r="380" spans="1:11" ht="30.75" thickBot="1" x14ac:dyDescent="0.3">
      <c r="A380" s="36" t="s">
        <v>46</v>
      </c>
      <c r="B380" s="65"/>
      <c r="C380" s="82">
        <v>70</v>
      </c>
      <c r="D380" s="83">
        <v>79.8</v>
      </c>
      <c r="E380" s="81">
        <v>70</v>
      </c>
      <c r="F380" s="81">
        <v>0.2</v>
      </c>
      <c r="G380" s="82">
        <v>0.1</v>
      </c>
      <c r="H380" s="83">
        <v>10</v>
      </c>
      <c r="I380" s="82">
        <v>42</v>
      </c>
      <c r="J380" s="86">
        <v>7</v>
      </c>
      <c r="K380" s="42" t="s">
        <v>47</v>
      </c>
    </row>
    <row r="381" spans="1:11" ht="15.75" thickBot="1" x14ac:dyDescent="0.3">
      <c r="A381" s="87" t="s">
        <v>48</v>
      </c>
      <c r="B381" s="88"/>
      <c r="C381" s="89">
        <v>70</v>
      </c>
      <c r="D381" s="97"/>
      <c r="E381" s="98"/>
      <c r="F381" s="99">
        <f>SUM(F380)</f>
        <v>0.2</v>
      </c>
      <c r="G381" s="99">
        <f t="shared" ref="G381:J381" si="7">SUM(G380)</f>
        <v>0.1</v>
      </c>
      <c r="H381" s="99">
        <f t="shared" si="7"/>
        <v>10</v>
      </c>
      <c r="I381" s="99">
        <f t="shared" si="7"/>
        <v>42</v>
      </c>
      <c r="J381" s="99">
        <f t="shared" si="7"/>
        <v>7</v>
      </c>
      <c r="K381" s="93"/>
    </row>
    <row r="382" spans="1:11" x14ac:dyDescent="0.25">
      <c r="A382" s="29"/>
      <c r="B382" s="52" t="s">
        <v>52</v>
      </c>
      <c r="C382" s="175"/>
      <c r="D382" s="102"/>
      <c r="E382" s="176"/>
      <c r="F382" s="269"/>
      <c r="G382" s="268"/>
      <c r="H382" s="269"/>
      <c r="I382" s="229"/>
      <c r="J382" s="283"/>
      <c r="K382" s="105"/>
    </row>
    <row r="383" spans="1:11" x14ac:dyDescent="0.25">
      <c r="A383" s="106" t="s">
        <v>107</v>
      </c>
      <c r="B383" s="107"/>
      <c r="C383" s="108">
        <v>40</v>
      </c>
      <c r="D383" s="179"/>
      <c r="E383" s="180"/>
      <c r="F383" s="109">
        <v>0.76</v>
      </c>
      <c r="G383" s="110">
        <v>3.56</v>
      </c>
      <c r="H383" s="109">
        <v>3.08</v>
      </c>
      <c r="I383" s="110">
        <v>47.6</v>
      </c>
      <c r="J383" s="181">
        <v>2.8</v>
      </c>
      <c r="K383" s="112"/>
    </row>
    <row r="384" spans="1:11" x14ac:dyDescent="0.25">
      <c r="A384" s="106"/>
      <c r="B384" s="114" t="s">
        <v>108</v>
      </c>
      <c r="C384" s="182"/>
      <c r="D384" s="183">
        <v>42</v>
      </c>
      <c r="E384" s="108">
        <v>40</v>
      </c>
      <c r="F384" s="109"/>
      <c r="G384" s="110"/>
      <c r="H384" s="109"/>
      <c r="I384" s="110"/>
      <c r="J384" s="184"/>
      <c r="K384" s="185"/>
    </row>
    <row r="385" spans="1:11" ht="30" x14ac:dyDescent="0.25">
      <c r="A385" s="36" t="s">
        <v>201</v>
      </c>
      <c r="B385" s="30"/>
      <c r="C385" s="79" t="s">
        <v>202</v>
      </c>
      <c r="D385" s="187"/>
      <c r="E385" s="173"/>
      <c r="F385" s="116">
        <v>4.24</v>
      </c>
      <c r="G385" s="117">
        <v>4.8</v>
      </c>
      <c r="H385" s="116">
        <v>7.1</v>
      </c>
      <c r="I385" s="117">
        <v>88.6</v>
      </c>
      <c r="J385" s="266">
        <v>3.73</v>
      </c>
      <c r="K385" s="42" t="s">
        <v>203</v>
      </c>
    </row>
    <row r="386" spans="1:11" x14ac:dyDescent="0.25">
      <c r="A386" s="36"/>
      <c r="B386" s="30" t="s">
        <v>157</v>
      </c>
      <c r="C386" s="79"/>
      <c r="D386" s="187">
        <v>33.9</v>
      </c>
      <c r="E386" s="173">
        <v>22</v>
      </c>
      <c r="F386" s="116"/>
      <c r="G386" s="117"/>
      <c r="H386" s="116"/>
      <c r="I386" s="117"/>
      <c r="J386" s="266"/>
    </row>
    <row r="387" spans="1:11" x14ac:dyDescent="0.25">
      <c r="A387" s="36"/>
      <c r="B387" s="30" t="s">
        <v>72</v>
      </c>
      <c r="C387" s="79"/>
      <c r="D387" s="83">
        <v>22.5</v>
      </c>
      <c r="E387" s="82">
        <v>18</v>
      </c>
      <c r="F387" s="116"/>
      <c r="G387" s="117"/>
      <c r="H387" s="116"/>
      <c r="I387" s="117"/>
      <c r="J387" s="267"/>
    </row>
    <row r="388" spans="1:11" x14ac:dyDescent="0.25">
      <c r="A388" s="36"/>
      <c r="B388" s="30" t="s">
        <v>60</v>
      </c>
      <c r="C388" s="79"/>
      <c r="D388" s="83">
        <v>25.05</v>
      </c>
      <c r="E388" s="82">
        <v>15</v>
      </c>
      <c r="F388" s="116"/>
      <c r="G388" s="117"/>
      <c r="H388" s="116"/>
      <c r="I388" s="117"/>
      <c r="J388" s="267"/>
    </row>
    <row r="389" spans="1:11" x14ac:dyDescent="0.25">
      <c r="A389" s="36"/>
      <c r="B389" s="30" t="s">
        <v>62</v>
      </c>
      <c r="C389" s="79"/>
      <c r="D389" s="83">
        <v>7.98</v>
      </c>
      <c r="E389" s="82">
        <v>6</v>
      </c>
      <c r="F389" s="116"/>
      <c r="G389" s="117"/>
      <c r="H389" s="116"/>
      <c r="I389" s="117"/>
      <c r="J389" s="267"/>
    </row>
    <row r="390" spans="1:11" x14ac:dyDescent="0.25">
      <c r="A390" s="36"/>
      <c r="B390" s="65" t="s">
        <v>63</v>
      </c>
      <c r="C390" s="79"/>
      <c r="D390" s="83">
        <v>7.14</v>
      </c>
      <c r="E390" s="82">
        <v>6</v>
      </c>
      <c r="F390" s="116"/>
      <c r="G390" s="117"/>
      <c r="H390" s="116"/>
      <c r="I390" s="117"/>
      <c r="J390" s="267"/>
    </row>
    <row r="391" spans="1:11" x14ac:dyDescent="0.25">
      <c r="A391" s="36"/>
      <c r="B391" s="65" t="s">
        <v>204</v>
      </c>
      <c r="C391" s="79"/>
      <c r="D391" s="83">
        <v>6</v>
      </c>
      <c r="E391" s="82">
        <v>6</v>
      </c>
      <c r="F391" s="116"/>
      <c r="G391" s="117"/>
      <c r="H391" s="116"/>
      <c r="I391" s="117"/>
      <c r="J391" s="267"/>
    </row>
    <row r="392" spans="1:11" ht="30" x14ac:dyDescent="0.25">
      <c r="A392" s="36"/>
      <c r="B392" s="65" t="s">
        <v>64</v>
      </c>
      <c r="C392" s="79"/>
      <c r="D392" s="83">
        <v>3</v>
      </c>
      <c r="E392" s="82">
        <v>3</v>
      </c>
      <c r="F392" s="116"/>
      <c r="G392" s="117"/>
      <c r="H392" s="116"/>
      <c r="I392" s="117"/>
      <c r="J392" s="267"/>
    </row>
    <row r="393" spans="1:11" x14ac:dyDescent="0.25">
      <c r="A393" s="36"/>
      <c r="B393" s="65" t="s">
        <v>31</v>
      </c>
      <c r="C393" s="79"/>
      <c r="D393" s="83">
        <v>1</v>
      </c>
      <c r="E393" s="82">
        <v>1</v>
      </c>
      <c r="F393" s="116"/>
      <c r="G393" s="117"/>
      <c r="H393" s="116"/>
      <c r="I393" s="117"/>
      <c r="J393" s="267"/>
    </row>
    <row r="394" spans="1:11" x14ac:dyDescent="0.25">
      <c r="A394" s="36"/>
      <c r="B394" s="65" t="s">
        <v>40</v>
      </c>
      <c r="C394" s="79"/>
      <c r="D394" s="83">
        <v>132</v>
      </c>
      <c r="E394" s="82">
        <v>132</v>
      </c>
      <c r="F394" s="116"/>
      <c r="G394" s="117"/>
      <c r="H394" s="116"/>
      <c r="I394" s="117"/>
      <c r="J394" s="267"/>
    </row>
    <row r="395" spans="1:11" x14ac:dyDescent="0.25">
      <c r="A395" s="36"/>
      <c r="B395" s="65" t="s">
        <v>134</v>
      </c>
      <c r="C395" s="79"/>
      <c r="D395" s="83">
        <v>6</v>
      </c>
      <c r="E395" s="82">
        <v>6</v>
      </c>
      <c r="F395" s="116"/>
      <c r="G395" s="117"/>
      <c r="H395" s="116"/>
      <c r="I395" s="117"/>
      <c r="J395" s="267"/>
    </row>
    <row r="396" spans="1:11" ht="30" x14ac:dyDescent="0.25">
      <c r="A396" s="36" t="s">
        <v>205</v>
      </c>
      <c r="B396" s="30"/>
      <c r="C396" s="82" t="s">
        <v>206</v>
      </c>
      <c r="D396" s="116"/>
      <c r="E396" s="117"/>
      <c r="F396" s="118">
        <v>11</v>
      </c>
      <c r="G396" s="117">
        <v>7</v>
      </c>
      <c r="H396" s="116">
        <v>9.4</v>
      </c>
      <c r="I396" s="118">
        <v>144</v>
      </c>
      <c r="J396" s="119"/>
      <c r="K396" s="42" t="s">
        <v>207</v>
      </c>
    </row>
    <row r="397" spans="1:11" x14ac:dyDescent="0.25">
      <c r="A397" s="36"/>
      <c r="B397" s="65" t="s">
        <v>113</v>
      </c>
      <c r="C397" s="82"/>
      <c r="D397" s="116">
        <v>70</v>
      </c>
      <c r="E397" s="117">
        <v>56</v>
      </c>
      <c r="F397" s="118"/>
      <c r="G397" s="118"/>
      <c r="H397" s="118"/>
      <c r="I397" s="118"/>
      <c r="J397" s="119"/>
    </row>
    <row r="398" spans="1:11" ht="30" x14ac:dyDescent="0.25">
      <c r="A398" s="36"/>
      <c r="B398" s="65" t="s">
        <v>208</v>
      </c>
      <c r="C398" s="82"/>
      <c r="D398" s="116">
        <v>7</v>
      </c>
      <c r="E398" s="117">
        <v>7</v>
      </c>
      <c r="F398" s="118"/>
      <c r="G398" s="117"/>
      <c r="H398" s="116"/>
      <c r="I398" s="118"/>
      <c r="J398" s="119"/>
    </row>
    <row r="399" spans="1:11" x14ac:dyDescent="0.25">
      <c r="A399" s="30"/>
      <c r="B399" s="65" t="s">
        <v>63</v>
      </c>
      <c r="C399" s="81"/>
      <c r="D399" s="118">
        <v>5.95</v>
      </c>
      <c r="E399" s="117">
        <v>5</v>
      </c>
      <c r="F399" s="117"/>
      <c r="G399" s="116"/>
      <c r="H399" s="118"/>
      <c r="I399" s="117"/>
      <c r="J399" s="190"/>
    </row>
    <row r="400" spans="1:11" x14ac:dyDescent="0.25">
      <c r="A400" s="36"/>
      <c r="B400" s="65" t="s">
        <v>77</v>
      </c>
      <c r="C400" s="82"/>
      <c r="D400" s="116">
        <v>8</v>
      </c>
      <c r="E400" s="117">
        <v>8</v>
      </c>
      <c r="F400" s="116"/>
      <c r="G400" s="117"/>
      <c r="H400" s="116"/>
      <c r="I400" s="118"/>
      <c r="J400" s="190"/>
    </row>
    <row r="401" spans="1:11" x14ac:dyDescent="0.25">
      <c r="A401" s="36"/>
      <c r="B401" s="65" t="s">
        <v>73</v>
      </c>
      <c r="C401" s="82"/>
      <c r="D401" s="116">
        <v>6</v>
      </c>
      <c r="E401" s="117">
        <v>6</v>
      </c>
      <c r="F401" s="116"/>
      <c r="G401" s="117"/>
      <c r="H401" s="116"/>
      <c r="I401" s="118"/>
      <c r="J401" s="190"/>
    </row>
    <row r="402" spans="1:11" x14ac:dyDescent="0.25">
      <c r="A402" s="36"/>
      <c r="B402" s="65" t="s">
        <v>83</v>
      </c>
      <c r="C402" s="82"/>
      <c r="D402" s="116">
        <v>0.3</v>
      </c>
      <c r="E402" s="117">
        <v>0.3</v>
      </c>
      <c r="F402" s="116"/>
      <c r="G402" s="117"/>
      <c r="H402" s="116"/>
      <c r="I402" s="118"/>
      <c r="J402" s="119"/>
    </row>
    <row r="403" spans="1:11" ht="30" x14ac:dyDescent="0.25">
      <c r="A403" s="36"/>
      <c r="B403" s="65" t="s">
        <v>33</v>
      </c>
      <c r="C403" s="82"/>
      <c r="D403" s="116"/>
      <c r="E403" s="117">
        <v>81</v>
      </c>
      <c r="F403" s="116"/>
      <c r="G403" s="117"/>
      <c r="H403" s="116"/>
      <c r="I403" s="118"/>
      <c r="J403" s="119"/>
    </row>
    <row r="404" spans="1:11" ht="30" x14ac:dyDescent="0.25">
      <c r="A404" s="36"/>
      <c r="B404" s="65" t="s">
        <v>64</v>
      </c>
      <c r="C404" s="82"/>
      <c r="D404" s="116">
        <v>2</v>
      </c>
      <c r="E404" s="117">
        <v>2</v>
      </c>
      <c r="F404" s="116"/>
      <c r="G404" s="117"/>
      <c r="H404" s="116"/>
      <c r="I404" s="118"/>
      <c r="J404" s="119"/>
    </row>
    <row r="405" spans="1:11" x14ac:dyDescent="0.25">
      <c r="A405" s="36"/>
      <c r="B405" s="65" t="s">
        <v>209</v>
      </c>
      <c r="C405" s="82"/>
      <c r="D405" s="116"/>
      <c r="E405" s="117"/>
      <c r="F405" s="116"/>
      <c r="G405" s="117"/>
      <c r="H405" s="116"/>
      <c r="I405" s="118"/>
      <c r="J405" s="119"/>
    </row>
    <row r="406" spans="1:11" x14ac:dyDescent="0.25">
      <c r="A406" s="36"/>
      <c r="B406" s="65" t="s">
        <v>210</v>
      </c>
      <c r="C406" s="82"/>
      <c r="D406" s="116">
        <v>15</v>
      </c>
      <c r="E406" s="117">
        <v>15</v>
      </c>
      <c r="F406" s="116"/>
      <c r="G406" s="117"/>
      <c r="H406" s="116"/>
      <c r="I406" s="118"/>
      <c r="J406" s="119"/>
    </row>
    <row r="407" spans="1:11" x14ac:dyDescent="0.25">
      <c r="A407" s="36"/>
      <c r="B407" s="65" t="s">
        <v>77</v>
      </c>
      <c r="C407" s="82"/>
      <c r="D407" s="116">
        <v>15</v>
      </c>
      <c r="E407" s="117">
        <v>15</v>
      </c>
      <c r="F407" s="116"/>
      <c r="G407" s="117"/>
      <c r="H407" s="116"/>
      <c r="I407" s="118"/>
      <c r="J407" s="119"/>
    </row>
    <row r="408" spans="1:11" x14ac:dyDescent="0.25">
      <c r="A408" s="36"/>
      <c r="B408" s="65" t="s">
        <v>34</v>
      </c>
      <c r="C408" s="82"/>
      <c r="D408" s="116">
        <v>2</v>
      </c>
      <c r="E408" s="117">
        <v>2</v>
      </c>
      <c r="F408" s="116"/>
      <c r="G408" s="117"/>
      <c r="H408" s="116"/>
      <c r="I408" s="118"/>
      <c r="J408" s="119"/>
    </row>
    <row r="409" spans="1:11" x14ac:dyDescent="0.25">
      <c r="A409" s="36"/>
      <c r="B409" s="65" t="s">
        <v>73</v>
      </c>
      <c r="C409" s="82"/>
      <c r="D409" s="116">
        <v>2.25</v>
      </c>
      <c r="E409" s="117">
        <v>2.25</v>
      </c>
      <c r="F409" s="116"/>
      <c r="G409" s="117"/>
      <c r="H409" s="116"/>
      <c r="I409" s="118"/>
      <c r="J409" s="119"/>
    </row>
    <row r="410" spans="1:11" x14ac:dyDescent="0.25">
      <c r="A410" s="36"/>
      <c r="B410" s="65" t="s">
        <v>211</v>
      </c>
      <c r="C410" s="82"/>
      <c r="D410" s="116">
        <v>1.2</v>
      </c>
      <c r="E410" s="117">
        <v>1.2</v>
      </c>
      <c r="F410" s="116"/>
      <c r="G410" s="117"/>
      <c r="H410" s="116"/>
      <c r="I410" s="118"/>
      <c r="J410" s="119"/>
    </row>
    <row r="411" spans="1:11" x14ac:dyDescent="0.25">
      <c r="A411" s="36"/>
      <c r="B411" s="65" t="s">
        <v>83</v>
      </c>
      <c r="C411" s="82"/>
      <c r="D411" s="116">
        <v>0.2</v>
      </c>
      <c r="E411" s="117">
        <v>0.2</v>
      </c>
      <c r="F411" s="116"/>
      <c r="G411" s="117"/>
      <c r="H411" s="116"/>
      <c r="I411" s="118"/>
      <c r="J411" s="119"/>
    </row>
    <row r="412" spans="1:11" x14ac:dyDescent="0.25">
      <c r="A412" s="36"/>
      <c r="B412" s="65" t="s">
        <v>39</v>
      </c>
      <c r="C412" s="82"/>
      <c r="D412" s="116">
        <v>1</v>
      </c>
      <c r="E412" s="117">
        <v>1</v>
      </c>
      <c r="F412" s="116"/>
      <c r="G412" s="117"/>
      <c r="H412" s="116"/>
      <c r="I412" s="118"/>
      <c r="J412" s="119"/>
    </row>
    <row r="413" spans="1:11" x14ac:dyDescent="0.25">
      <c r="A413" s="36"/>
      <c r="B413" s="65" t="s">
        <v>212</v>
      </c>
      <c r="C413" s="82"/>
      <c r="D413" s="116"/>
      <c r="E413" s="117">
        <v>30</v>
      </c>
      <c r="F413" s="116"/>
      <c r="G413" s="117"/>
      <c r="H413" s="116"/>
      <c r="I413" s="118"/>
      <c r="J413" s="119"/>
    </row>
    <row r="414" spans="1:11" ht="30" x14ac:dyDescent="0.25">
      <c r="A414" s="36" t="s">
        <v>213</v>
      </c>
      <c r="B414" s="65"/>
      <c r="C414" s="82">
        <v>100</v>
      </c>
      <c r="D414" s="116"/>
      <c r="E414" s="117"/>
      <c r="F414" s="116">
        <v>2</v>
      </c>
      <c r="G414" s="117">
        <v>3</v>
      </c>
      <c r="H414" s="116">
        <v>14</v>
      </c>
      <c r="I414" s="118">
        <v>90.8</v>
      </c>
      <c r="J414" s="119">
        <v>6.95</v>
      </c>
      <c r="K414" s="42" t="s">
        <v>214</v>
      </c>
    </row>
    <row r="415" spans="1:11" x14ac:dyDescent="0.25">
      <c r="A415" s="36"/>
      <c r="B415" s="65" t="s">
        <v>60</v>
      </c>
      <c r="C415" s="82"/>
      <c r="D415" s="116">
        <v>143.28</v>
      </c>
      <c r="E415" s="117">
        <v>85.8</v>
      </c>
      <c r="F415" s="116"/>
      <c r="G415" s="117"/>
      <c r="H415" s="116"/>
      <c r="I415" s="118"/>
      <c r="J415" s="119"/>
    </row>
    <row r="416" spans="1:11" x14ac:dyDescent="0.25">
      <c r="A416" s="36"/>
      <c r="B416" s="65" t="s">
        <v>32</v>
      </c>
      <c r="C416" s="82"/>
      <c r="D416" s="116">
        <v>15.8</v>
      </c>
      <c r="E416" s="117">
        <v>15</v>
      </c>
      <c r="F416" s="116"/>
      <c r="G416" s="117"/>
      <c r="H416" s="116"/>
      <c r="I416" s="118"/>
      <c r="J416" s="119"/>
    </row>
    <row r="417" spans="1:11" x14ac:dyDescent="0.25">
      <c r="A417" s="36"/>
      <c r="B417" s="65" t="s">
        <v>34</v>
      </c>
      <c r="C417" s="82"/>
      <c r="D417" s="116">
        <v>2</v>
      </c>
      <c r="E417" s="117">
        <v>2</v>
      </c>
      <c r="F417" s="116"/>
      <c r="G417" s="117"/>
      <c r="H417" s="116"/>
      <c r="I417" s="118"/>
      <c r="J417" s="119"/>
    </row>
    <row r="418" spans="1:11" x14ac:dyDescent="0.25">
      <c r="A418" s="36"/>
      <c r="B418" s="65" t="s">
        <v>31</v>
      </c>
      <c r="C418" s="82"/>
      <c r="D418" s="116">
        <v>0.8</v>
      </c>
      <c r="E418" s="117">
        <v>0.8</v>
      </c>
      <c r="F418" s="116"/>
      <c r="G418" s="117"/>
      <c r="H418" s="116"/>
      <c r="I418" s="118"/>
      <c r="J418" s="119"/>
    </row>
    <row r="419" spans="1:11" ht="30" x14ac:dyDescent="0.25">
      <c r="A419" s="36" t="s">
        <v>215</v>
      </c>
      <c r="B419" s="30"/>
      <c r="C419" s="82">
        <v>130</v>
      </c>
      <c r="D419" s="82"/>
      <c r="E419" s="83"/>
      <c r="F419" s="117">
        <v>0.6</v>
      </c>
      <c r="G419" s="116">
        <v>0</v>
      </c>
      <c r="H419" s="117">
        <v>18.100000000000001</v>
      </c>
      <c r="I419" s="116">
        <v>73.5</v>
      </c>
      <c r="J419" s="165">
        <v>0.26</v>
      </c>
      <c r="K419" s="42" t="s">
        <v>164</v>
      </c>
    </row>
    <row r="420" spans="1:11" x14ac:dyDescent="0.25">
      <c r="A420" s="36"/>
      <c r="B420" s="30" t="s">
        <v>216</v>
      </c>
      <c r="C420" s="82"/>
      <c r="D420" s="82">
        <v>13.3</v>
      </c>
      <c r="E420" s="83">
        <v>13</v>
      </c>
      <c r="F420" s="117"/>
      <c r="G420" s="116"/>
      <c r="H420" s="117"/>
      <c r="I420" s="116"/>
      <c r="J420" s="165"/>
    </row>
    <row r="421" spans="1:11" x14ac:dyDescent="0.25">
      <c r="A421" s="36"/>
      <c r="B421" s="30" t="s">
        <v>77</v>
      </c>
      <c r="C421" s="82"/>
      <c r="D421" s="82">
        <v>130</v>
      </c>
      <c r="E421" s="83">
        <v>130</v>
      </c>
      <c r="F421" s="117"/>
      <c r="G421" s="116"/>
      <c r="H421" s="117"/>
      <c r="I421" s="116"/>
      <c r="J421" s="165"/>
    </row>
    <row r="422" spans="1:11" x14ac:dyDescent="0.25">
      <c r="A422" s="36"/>
      <c r="B422" s="30" t="s">
        <v>39</v>
      </c>
      <c r="C422" s="82"/>
      <c r="D422" s="82">
        <v>10</v>
      </c>
      <c r="E422" s="83">
        <v>10</v>
      </c>
      <c r="F422" s="117"/>
      <c r="G422" s="116"/>
      <c r="H422" s="117"/>
      <c r="I422" s="116"/>
      <c r="J422" s="165"/>
    </row>
    <row r="423" spans="1:11" ht="15.75" thickBot="1" x14ac:dyDescent="0.3">
      <c r="A423" s="43" t="s">
        <v>78</v>
      </c>
      <c r="B423" s="44"/>
      <c r="C423" s="239">
        <v>30</v>
      </c>
      <c r="D423" s="39">
        <v>30</v>
      </c>
      <c r="E423" s="239">
        <v>30</v>
      </c>
      <c r="F423" s="82">
        <v>1.5</v>
      </c>
      <c r="G423" s="83">
        <v>0.3</v>
      </c>
      <c r="H423" s="82">
        <v>14.3</v>
      </c>
      <c r="I423" s="83">
        <v>66</v>
      </c>
      <c r="J423" s="96"/>
      <c r="K423" s="51"/>
    </row>
    <row r="424" spans="1:11" ht="15.75" thickBot="1" x14ac:dyDescent="0.3">
      <c r="A424" s="87" t="s">
        <v>48</v>
      </c>
      <c r="B424" s="88"/>
      <c r="C424" s="99">
        <v>571</v>
      </c>
      <c r="D424" s="48"/>
      <c r="E424" s="47"/>
      <c r="F424" s="99">
        <f>SUM(F382:F423)</f>
        <v>20.100000000000001</v>
      </c>
      <c r="G424" s="99">
        <f>SUM(G382:G423)</f>
        <v>18.66</v>
      </c>
      <c r="H424" s="99">
        <f>SUM(H382:H423)</f>
        <v>65.98</v>
      </c>
      <c r="I424" s="99">
        <f>SUM(I382:I423)</f>
        <v>510.5</v>
      </c>
      <c r="J424" s="99">
        <f>SUM(J382:J423)</f>
        <v>13.74</v>
      </c>
      <c r="K424" s="93"/>
    </row>
    <row r="425" spans="1:11" x14ac:dyDescent="0.25">
      <c r="A425" s="29"/>
      <c r="B425" s="52" t="s">
        <v>79</v>
      </c>
      <c r="C425" s="175"/>
      <c r="D425" s="103"/>
      <c r="E425" s="100"/>
      <c r="F425" s="284"/>
      <c r="G425" s="268"/>
      <c r="H425" s="269"/>
      <c r="I425" s="229"/>
      <c r="J425" s="283"/>
      <c r="K425" s="105"/>
    </row>
    <row r="426" spans="1:11" ht="30" x14ac:dyDescent="0.25">
      <c r="A426" s="36" t="s">
        <v>123</v>
      </c>
      <c r="B426" s="65"/>
      <c r="C426" s="117" t="s">
        <v>124</v>
      </c>
      <c r="D426" s="122"/>
      <c r="E426" s="187"/>
      <c r="F426" s="81">
        <v>3.2</v>
      </c>
      <c r="G426" s="82">
        <v>3.3</v>
      </c>
      <c r="H426" s="122">
        <v>5.5</v>
      </c>
      <c r="I426" s="83">
        <v>64</v>
      </c>
      <c r="J426" s="96">
        <v>0.68</v>
      </c>
      <c r="K426" s="42" t="s">
        <v>125</v>
      </c>
    </row>
    <row r="427" spans="1:11" x14ac:dyDescent="0.25">
      <c r="A427" s="36"/>
      <c r="B427" s="65" t="s">
        <v>123</v>
      </c>
      <c r="C427" s="79"/>
      <c r="D427" s="122">
        <v>134</v>
      </c>
      <c r="E427" s="187">
        <v>130</v>
      </c>
      <c r="F427" s="81"/>
      <c r="G427" s="82"/>
      <c r="H427" s="122"/>
      <c r="I427" s="83"/>
      <c r="J427" s="96"/>
    </row>
    <row r="428" spans="1:11" ht="30" x14ac:dyDescent="0.25">
      <c r="A428" s="36" t="s">
        <v>217</v>
      </c>
      <c r="B428" s="65"/>
      <c r="C428" s="79" t="s">
        <v>218</v>
      </c>
      <c r="D428" s="83"/>
      <c r="E428" s="187"/>
      <c r="F428" s="83">
        <v>0.4</v>
      </c>
      <c r="G428" s="82">
        <v>0.4</v>
      </c>
      <c r="H428" s="83">
        <v>2.2000000000000002</v>
      </c>
      <c r="I428" s="83">
        <v>14.4</v>
      </c>
      <c r="J428" s="84">
        <v>0.4</v>
      </c>
      <c r="K428" s="42" t="s">
        <v>219</v>
      </c>
    </row>
    <row r="429" spans="1:11" x14ac:dyDescent="0.25">
      <c r="A429" s="36"/>
      <c r="B429" s="65" t="s">
        <v>220</v>
      </c>
      <c r="C429" s="79"/>
      <c r="D429" s="83">
        <v>53.73</v>
      </c>
      <c r="E429" s="187">
        <v>40.4</v>
      </c>
      <c r="F429" s="83"/>
      <c r="G429" s="82"/>
      <c r="H429" s="83"/>
      <c r="I429" s="83"/>
      <c r="J429" s="84"/>
    </row>
    <row r="430" spans="1:11" ht="30" x14ac:dyDescent="0.25">
      <c r="A430" s="67" t="s">
        <v>221</v>
      </c>
      <c r="B430" s="191"/>
      <c r="C430" s="75" t="s">
        <v>190</v>
      </c>
      <c r="D430" s="76"/>
      <c r="E430" s="69"/>
      <c r="F430" s="74">
        <v>12</v>
      </c>
      <c r="G430" s="73">
        <v>7.3</v>
      </c>
      <c r="H430" s="74">
        <v>25</v>
      </c>
      <c r="I430" s="73">
        <v>214</v>
      </c>
      <c r="J430" s="74">
        <v>12.5</v>
      </c>
      <c r="K430" s="42" t="s">
        <v>222</v>
      </c>
    </row>
    <row r="431" spans="1:11" x14ac:dyDescent="0.25">
      <c r="A431" s="67"/>
      <c r="B431" s="195" t="s">
        <v>133</v>
      </c>
      <c r="C431" s="75"/>
      <c r="D431" s="76">
        <v>76</v>
      </c>
      <c r="E431" s="69">
        <v>75</v>
      </c>
      <c r="F431" s="74"/>
      <c r="G431" s="73"/>
      <c r="H431" s="74"/>
      <c r="I431" s="73"/>
      <c r="J431" s="74"/>
    </row>
    <row r="432" spans="1:11" x14ac:dyDescent="0.25">
      <c r="A432" s="67"/>
      <c r="B432" s="195" t="s">
        <v>99</v>
      </c>
      <c r="C432" s="75"/>
      <c r="D432" s="76">
        <v>7</v>
      </c>
      <c r="E432" s="69">
        <v>7</v>
      </c>
      <c r="F432" s="74"/>
      <c r="G432" s="73"/>
      <c r="H432" s="74"/>
      <c r="I432" s="73"/>
      <c r="J432" s="74"/>
    </row>
    <row r="433" spans="1:11" x14ac:dyDescent="0.25">
      <c r="A433" s="67"/>
      <c r="B433" s="195" t="s">
        <v>39</v>
      </c>
      <c r="C433" s="75"/>
      <c r="D433" s="76">
        <v>7</v>
      </c>
      <c r="E433" s="69">
        <v>7</v>
      </c>
      <c r="F433" s="74"/>
      <c r="G433" s="73"/>
      <c r="H433" s="74"/>
      <c r="I433" s="73"/>
      <c r="J433" s="74"/>
    </row>
    <row r="434" spans="1:11" x14ac:dyDescent="0.25">
      <c r="A434" s="67"/>
      <c r="B434" s="195" t="s">
        <v>30</v>
      </c>
      <c r="C434" s="75"/>
      <c r="D434" s="76">
        <v>5.6</v>
      </c>
      <c r="E434" s="69">
        <v>5</v>
      </c>
      <c r="F434" s="74"/>
      <c r="G434" s="73"/>
      <c r="H434" s="74"/>
      <c r="I434" s="73"/>
      <c r="J434" s="74"/>
    </row>
    <row r="435" spans="1:11" x14ac:dyDescent="0.25">
      <c r="A435" s="67"/>
      <c r="B435" s="195" t="s">
        <v>223</v>
      </c>
      <c r="C435" s="75"/>
      <c r="D435" s="76">
        <v>10.199999999999999</v>
      </c>
      <c r="E435" s="69">
        <v>10</v>
      </c>
      <c r="F435" s="74"/>
      <c r="G435" s="73"/>
      <c r="H435" s="74"/>
      <c r="I435" s="73"/>
      <c r="J435" s="74"/>
    </row>
    <row r="436" spans="1:11" x14ac:dyDescent="0.25">
      <c r="A436" s="67"/>
      <c r="B436" s="195" t="s">
        <v>134</v>
      </c>
      <c r="C436" s="75"/>
      <c r="D436" s="76">
        <v>2.5</v>
      </c>
      <c r="E436" s="69">
        <v>2.5</v>
      </c>
      <c r="F436" s="74"/>
      <c r="G436" s="73"/>
      <c r="H436" s="74"/>
      <c r="I436" s="73"/>
      <c r="J436" s="74"/>
    </row>
    <row r="437" spans="1:11" x14ac:dyDescent="0.25">
      <c r="A437" s="67"/>
      <c r="B437" s="195" t="s">
        <v>83</v>
      </c>
      <c r="C437" s="75"/>
      <c r="D437" s="76">
        <v>0.2</v>
      </c>
      <c r="E437" s="69">
        <v>0.2</v>
      </c>
      <c r="F437" s="74"/>
      <c r="G437" s="73"/>
      <c r="H437" s="74"/>
      <c r="I437" s="73"/>
      <c r="J437" s="74"/>
    </row>
    <row r="438" spans="1:11" x14ac:dyDescent="0.25">
      <c r="A438" s="67"/>
      <c r="B438" s="195" t="s">
        <v>69</v>
      </c>
      <c r="C438" s="75"/>
      <c r="D438" s="76">
        <v>2.5</v>
      </c>
      <c r="E438" s="69">
        <v>2.5</v>
      </c>
      <c r="F438" s="74"/>
      <c r="G438" s="73"/>
      <c r="H438" s="74"/>
      <c r="I438" s="73"/>
      <c r="J438" s="74"/>
    </row>
    <row r="439" spans="1:11" x14ac:dyDescent="0.25">
      <c r="A439" s="67"/>
      <c r="B439" s="195" t="s">
        <v>34</v>
      </c>
      <c r="C439" s="75"/>
      <c r="D439" s="76">
        <v>2.5</v>
      </c>
      <c r="E439" s="69">
        <v>2.5</v>
      </c>
      <c r="F439" s="74"/>
      <c r="G439" s="73"/>
      <c r="H439" s="74"/>
      <c r="I439" s="73"/>
      <c r="J439" s="74"/>
    </row>
    <row r="440" spans="1:11" x14ac:dyDescent="0.25">
      <c r="A440" s="67"/>
      <c r="B440" s="77" t="s">
        <v>64</v>
      </c>
      <c r="C440" s="75"/>
      <c r="D440" s="76">
        <v>0.1</v>
      </c>
      <c r="E440" s="69">
        <v>0.1</v>
      </c>
      <c r="F440" s="74"/>
      <c r="G440" s="73"/>
      <c r="H440" s="74"/>
      <c r="I440" s="73"/>
      <c r="J440" s="74"/>
    </row>
    <row r="441" spans="1:11" x14ac:dyDescent="0.25">
      <c r="A441" s="67"/>
      <c r="B441" s="195" t="s">
        <v>224</v>
      </c>
      <c r="C441" s="75"/>
      <c r="D441" s="76">
        <v>20</v>
      </c>
      <c r="E441" s="69">
        <v>20</v>
      </c>
      <c r="F441" s="74"/>
      <c r="G441" s="73"/>
      <c r="H441" s="74"/>
      <c r="I441" s="73"/>
      <c r="J441" s="74"/>
    </row>
    <row r="442" spans="1:11" ht="22.5" x14ac:dyDescent="0.25">
      <c r="A442" s="131" t="s">
        <v>136</v>
      </c>
      <c r="B442" s="132"/>
      <c r="C442" s="142" t="s">
        <v>137</v>
      </c>
      <c r="D442" s="141"/>
      <c r="E442" s="142"/>
      <c r="F442" s="217">
        <v>0.05</v>
      </c>
      <c r="G442" s="142">
        <v>0.01</v>
      </c>
      <c r="H442" s="141">
        <v>5.4</v>
      </c>
      <c r="I442" s="217">
        <v>21.9</v>
      </c>
      <c r="J442" s="218"/>
      <c r="K442" s="140" t="s">
        <v>138</v>
      </c>
    </row>
    <row r="443" spans="1:11" x14ac:dyDescent="0.25">
      <c r="A443" s="131"/>
      <c r="B443" s="132" t="s">
        <v>38</v>
      </c>
      <c r="C443" s="142"/>
      <c r="D443" s="141">
        <v>0.3</v>
      </c>
      <c r="E443" s="142">
        <v>0.3</v>
      </c>
      <c r="F443" s="217"/>
      <c r="G443" s="142"/>
      <c r="H443" s="141"/>
      <c r="I443" s="217"/>
      <c r="J443" s="218"/>
      <c r="K443" s="140"/>
    </row>
    <row r="444" spans="1:11" x14ac:dyDescent="0.25">
      <c r="A444" s="131"/>
      <c r="B444" s="132" t="s">
        <v>39</v>
      </c>
      <c r="C444" s="142"/>
      <c r="D444" s="141">
        <v>4</v>
      </c>
      <c r="E444" s="142">
        <v>4</v>
      </c>
      <c r="F444" s="217"/>
      <c r="G444" s="142"/>
      <c r="H444" s="217"/>
      <c r="I444" s="217"/>
      <c r="J444" s="218"/>
      <c r="K444" s="140"/>
    </row>
    <row r="445" spans="1:11" ht="15.75" thickBot="1" x14ac:dyDescent="0.3">
      <c r="A445" s="131"/>
      <c r="B445" s="144" t="s">
        <v>40</v>
      </c>
      <c r="C445" s="142"/>
      <c r="D445" s="142">
        <v>100</v>
      </c>
      <c r="E445" s="142">
        <v>100</v>
      </c>
      <c r="F445" s="142"/>
      <c r="G445" s="141"/>
      <c r="H445" s="142"/>
      <c r="I445" s="141"/>
      <c r="J445" s="218"/>
      <c r="K445" s="140"/>
    </row>
    <row r="446" spans="1:11" ht="15.75" thickBot="1" x14ac:dyDescent="0.3">
      <c r="A446" s="87" t="s">
        <v>48</v>
      </c>
      <c r="B446" s="88"/>
      <c r="C446" s="89">
        <v>394</v>
      </c>
      <c r="D446" s="48"/>
      <c r="E446" s="98"/>
      <c r="F446" s="171">
        <f>SUM(F425:F445)</f>
        <v>15.65</v>
      </c>
      <c r="G446" s="171">
        <f>SUM(G425:G445)</f>
        <v>11.01</v>
      </c>
      <c r="H446" s="171">
        <f>SUM(H425:H445)</f>
        <v>38.1</v>
      </c>
      <c r="I446" s="171">
        <f>SUM(I425:I445)</f>
        <v>314.29999999999995</v>
      </c>
      <c r="J446" s="171">
        <f>SUM(J425:J445)</f>
        <v>13.58</v>
      </c>
      <c r="K446" s="93"/>
    </row>
    <row r="447" spans="1:11" ht="15.75" thickBot="1" x14ac:dyDescent="0.3">
      <c r="A447" s="219" t="s">
        <v>94</v>
      </c>
      <c r="B447" s="220"/>
      <c r="C447" s="285">
        <f>C378+C381+C424+C446</f>
        <v>1385</v>
      </c>
      <c r="D447" s="274"/>
      <c r="E447" s="275"/>
      <c r="F447" s="276">
        <f>F378+F381+F424+F446</f>
        <v>44.25</v>
      </c>
      <c r="G447" s="276">
        <f>G378+G381+G424+G446</f>
        <v>40.17</v>
      </c>
      <c r="H447" s="276">
        <f>H378+H381+H424+H446</f>
        <v>156.68</v>
      </c>
      <c r="I447" s="276">
        <f>I378+I381+I424+I446</f>
        <v>1164.0999999999999</v>
      </c>
      <c r="J447" s="276">
        <f>J378+J381+J424+J446</f>
        <v>34.799999999999997</v>
      </c>
      <c r="K447" s="225"/>
    </row>
    <row r="448" spans="1:11" x14ac:dyDescent="0.25">
      <c r="A448" s="237"/>
      <c r="B448" s="286"/>
      <c r="C448" s="287"/>
      <c r="D448" s="288"/>
      <c r="E448" s="84"/>
      <c r="F448" s="279"/>
      <c r="G448" s="279"/>
      <c r="H448" s="279"/>
      <c r="I448" s="279"/>
      <c r="J448" s="279"/>
      <c r="K448" s="65"/>
    </row>
    <row r="449" spans="1:11" ht="15.75" thickBot="1" x14ac:dyDescent="0.3">
      <c r="A449" s="23" t="s">
        <v>225</v>
      </c>
      <c r="B449" s="24"/>
      <c r="C449" s="24"/>
      <c r="D449" s="280"/>
      <c r="G449" s="26"/>
      <c r="H449" s="26"/>
      <c r="J449" s="28"/>
      <c r="K449" s="127"/>
    </row>
    <row r="450" spans="1:11" ht="30" x14ac:dyDescent="0.25">
      <c r="A450" s="29" t="s">
        <v>8</v>
      </c>
      <c r="B450" s="152"/>
      <c r="C450" s="33" t="s">
        <v>9</v>
      </c>
      <c r="D450" s="103" t="s">
        <v>10</v>
      </c>
      <c r="E450" s="100" t="s">
        <v>10</v>
      </c>
      <c r="F450" s="1196" t="s">
        <v>11</v>
      </c>
      <c r="G450" s="1197"/>
      <c r="H450" s="1198"/>
      <c r="I450" s="34" t="s">
        <v>12</v>
      </c>
      <c r="J450" s="158" t="s">
        <v>13</v>
      </c>
      <c r="K450" s="33" t="s">
        <v>14</v>
      </c>
    </row>
    <row r="451" spans="1:11" ht="30.75" thickBot="1" x14ac:dyDescent="0.3">
      <c r="A451" s="36" t="s">
        <v>15</v>
      </c>
      <c r="B451" s="30"/>
      <c r="C451" s="31" t="s">
        <v>16</v>
      </c>
      <c r="D451" s="83" t="s">
        <v>17</v>
      </c>
      <c r="E451" s="82" t="s">
        <v>17</v>
      </c>
      <c r="F451" s="38"/>
      <c r="G451" s="39"/>
      <c r="H451" s="39"/>
      <c r="I451" s="40" t="s">
        <v>18</v>
      </c>
      <c r="J451" s="41"/>
    </row>
    <row r="452" spans="1:11" ht="15.75" thickBot="1" x14ac:dyDescent="0.3">
      <c r="A452" s="43"/>
      <c r="B452" s="44"/>
      <c r="C452" s="45"/>
      <c r="D452" s="39" t="s">
        <v>19</v>
      </c>
      <c r="E452" s="239" t="s">
        <v>20</v>
      </c>
      <c r="F452" s="47" t="s">
        <v>21</v>
      </c>
      <c r="G452" s="47" t="s">
        <v>22</v>
      </c>
      <c r="H452" s="48" t="s">
        <v>23</v>
      </c>
      <c r="I452" s="49" t="s">
        <v>24</v>
      </c>
      <c r="J452" s="50" t="s">
        <v>25</v>
      </c>
      <c r="K452" s="51"/>
    </row>
    <row r="453" spans="1:11" x14ac:dyDescent="0.25">
      <c r="A453" s="36"/>
      <c r="B453" s="127" t="s">
        <v>26</v>
      </c>
      <c r="C453" s="31"/>
      <c r="D453" s="83"/>
      <c r="E453" s="54"/>
      <c r="F453" s="289"/>
      <c r="G453" s="290"/>
      <c r="H453" s="291"/>
      <c r="I453" s="292"/>
      <c r="J453" s="258"/>
    </row>
    <row r="454" spans="1:11" ht="30" x14ac:dyDescent="0.25">
      <c r="A454" s="36" t="s">
        <v>226</v>
      </c>
      <c r="B454" s="30"/>
      <c r="C454" s="31" t="s">
        <v>97</v>
      </c>
      <c r="D454" s="80"/>
      <c r="E454" s="54"/>
      <c r="F454" s="118">
        <v>5.5</v>
      </c>
      <c r="G454" s="117">
        <v>6.7</v>
      </c>
      <c r="H454" s="117">
        <v>24.6</v>
      </c>
      <c r="I454" s="116">
        <v>180</v>
      </c>
      <c r="J454" s="165">
        <v>0.16</v>
      </c>
      <c r="K454" s="42" t="s">
        <v>98</v>
      </c>
    </row>
    <row r="455" spans="1:11" x14ac:dyDescent="0.25">
      <c r="A455" s="36"/>
      <c r="B455" s="30" t="s">
        <v>61</v>
      </c>
      <c r="C455" s="31"/>
      <c r="D455" s="81">
        <v>30</v>
      </c>
      <c r="E455" s="82">
        <v>30</v>
      </c>
      <c r="F455" s="118"/>
      <c r="G455" s="117"/>
      <c r="H455" s="117"/>
      <c r="I455" s="116"/>
      <c r="J455" s="165"/>
    </row>
    <row r="456" spans="1:11" x14ac:dyDescent="0.25">
      <c r="A456" s="36"/>
      <c r="B456" s="30" t="s">
        <v>32</v>
      </c>
      <c r="C456" s="31"/>
      <c r="D456" s="167">
        <v>76</v>
      </c>
      <c r="E456" s="31">
        <v>76</v>
      </c>
      <c r="F456" s="118"/>
      <c r="G456" s="117"/>
      <c r="H456" s="117"/>
      <c r="I456" s="116"/>
      <c r="J456" s="165"/>
    </row>
    <row r="457" spans="1:11" x14ac:dyDescent="0.25">
      <c r="A457" s="36"/>
      <c r="B457" s="30" t="s">
        <v>40</v>
      </c>
      <c r="C457" s="31"/>
      <c r="D457" s="167">
        <v>50</v>
      </c>
      <c r="E457" s="31">
        <v>50</v>
      </c>
      <c r="F457" s="118"/>
      <c r="G457" s="117"/>
      <c r="H457" s="117"/>
      <c r="I457" s="116"/>
      <c r="J457" s="165"/>
    </row>
    <row r="458" spans="1:11" x14ac:dyDescent="0.25">
      <c r="A458" s="36"/>
      <c r="B458" s="30" t="s">
        <v>39</v>
      </c>
      <c r="C458" s="31"/>
      <c r="D458" s="81">
        <v>4</v>
      </c>
      <c r="E458" s="82">
        <v>4</v>
      </c>
      <c r="F458" s="118"/>
      <c r="G458" s="117"/>
      <c r="H458" s="117"/>
      <c r="I458" s="116"/>
      <c r="J458" s="165"/>
    </row>
    <row r="459" spans="1:11" x14ac:dyDescent="0.25">
      <c r="A459" s="36"/>
      <c r="B459" s="65" t="s">
        <v>31</v>
      </c>
      <c r="C459" s="31"/>
      <c r="D459" s="81">
        <v>0.6</v>
      </c>
      <c r="E459" s="82">
        <v>0.6</v>
      </c>
      <c r="F459" s="118"/>
      <c r="G459" s="117"/>
      <c r="H459" s="117"/>
      <c r="I459" s="116"/>
      <c r="J459" s="165"/>
    </row>
    <row r="460" spans="1:11" x14ac:dyDescent="0.25">
      <c r="A460" s="36"/>
      <c r="B460" s="65" t="s">
        <v>34</v>
      </c>
      <c r="C460" s="31"/>
      <c r="D460" s="81">
        <v>4</v>
      </c>
      <c r="E460" s="82">
        <v>4</v>
      </c>
      <c r="F460" s="118"/>
      <c r="G460" s="117"/>
      <c r="H460" s="117"/>
      <c r="I460" s="116"/>
      <c r="J460" s="165"/>
    </row>
    <row r="461" spans="1:11" ht="30" x14ac:dyDescent="0.25">
      <c r="A461" s="78" t="s">
        <v>143</v>
      </c>
      <c r="B461" s="30"/>
      <c r="C461" s="31">
        <v>165</v>
      </c>
      <c r="D461" s="54"/>
      <c r="E461" s="54"/>
      <c r="F461" s="81">
        <v>1</v>
      </c>
      <c r="G461" s="82">
        <v>1.2</v>
      </c>
      <c r="H461" s="82">
        <v>10</v>
      </c>
      <c r="I461" s="82">
        <v>55</v>
      </c>
      <c r="J461" s="85">
        <v>0.16</v>
      </c>
      <c r="K461" s="42" t="s">
        <v>144</v>
      </c>
    </row>
    <row r="462" spans="1:11" ht="30" x14ac:dyDescent="0.25">
      <c r="A462" s="78"/>
      <c r="B462" s="30" t="s">
        <v>145</v>
      </c>
      <c r="C462" s="31"/>
      <c r="D462" s="82">
        <v>2.5</v>
      </c>
      <c r="E462" s="82">
        <v>2.5</v>
      </c>
      <c r="F462" s="81"/>
      <c r="G462" s="81"/>
      <c r="H462" s="81"/>
      <c r="I462" s="81"/>
      <c r="J462" s="85"/>
    </row>
    <row r="463" spans="1:11" x14ac:dyDescent="0.25">
      <c r="A463" s="78"/>
      <c r="B463" s="30" t="s">
        <v>39</v>
      </c>
      <c r="C463" s="31"/>
      <c r="D463" s="82">
        <v>7.7</v>
      </c>
      <c r="E463" s="82">
        <v>7.7</v>
      </c>
      <c r="F463" s="81"/>
      <c r="G463" s="82"/>
      <c r="H463" s="82"/>
      <c r="I463" s="82"/>
      <c r="J463" s="85"/>
    </row>
    <row r="464" spans="1:11" x14ac:dyDescent="0.25">
      <c r="A464" s="166"/>
      <c r="B464" s="65" t="s">
        <v>32</v>
      </c>
      <c r="C464" s="31"/>
      <c r="D464" s="82">
        <v>75</v>
      </c>
      <c r="E464" s="82">
        <v>75</v>
      </c>
      <c r="F464" s="81"/>
      <c r="G464" s="82"/>
      <c r="H464" s="82"/>
      <c r="I464" s="82"/>
      <c r="J464" s="85"/>
    </row>
    <row r="465" spans="1:11" x14ac:dyDescent="0.25">
      <c r="A465" s="166"/>
      <c r="B465" s="65" t="s">
        <v>77</v>
      </c>
      <c r="C465" s="31"/>
      <c r="D465" s="81">
        <v>106</v>
      </c>
      <c r="E465" s="82">
        <v>106</v>
      </c>
      <c r="F465" s="81"/>
      <c r="G465" s="82"/>
      <c r="H465" s="83"/>
      <c r="I465" s="82"/>
      <c r="J465" s="84"/>
    </row>
    <row r="466" spans="1:11" ht="30" x14ac:dyDescent="0.25">
      <c r="A466" s="78" t="s">
        <v>103</v>
      </c>
      <c r="B466" s="30"/>
      <c r="C466" s="79" t="s">
        <v>104</v>
      </c>
      <c r="D466" s="36"/>
      <c r="E466" s="42"/>
      <c r="F466" s="118">
        <v>3.5</v>
      </c>
      <c r="G466" s="117">
        <v>5.95</v>
      </c>
      <c r="H466" s="116">
        <v>12.9</v>
      </c>
      <c r="I466" s="118">
        <v>119.6</v>
      </c>
      <c r="J466" s="165">
        <v>0.04</v>
      </c>
      <c r="K466" s="42" t="s">
        <v>105</v>
      </c>
    </row>
    <row r="467" spans="1:11" x14ac:dyDescent="0.25">
      <c r="A467" s="78"/>
      <c r="B467" s="30" t="s">
        <v>44</v>
      </c>
      <c r="C467" s="31"/>
      <c r="D467" s="167">
        <v>25</v>
      </c>
      <c r="E467" s="31">
        <v>25</v>
      </c>
      <c r="F467" s="118"/>
      <c r="G467" s="117"/>
      <c r="H467" s="117"/>
      <c r="I467" s="118"/>
      <c r="J467" s="165"/>
    </row>
    <row r="468" spans="1:11" x14ac:dyDescent="0.25">
      <c r="A468" s="78"/>
      <c r="B468" s="65" t="s">
        <v>106</v>
      </c>
      <c r="C468" s="31"/>
      <c r="D468" s="167">
        <v>5.0999999999999996</v>
      </c>
      <c r="E468" s="31">
        <v>5</v>
      </c>
      <c r="F468" s="118"/>
      <c r="G468" s="117"/>
      <c r="H468" s="117"/>
      <c r="I468" s="118"/>
      <c r="J468" s="165"/>
    </row>
    <row r="469" spans="1:11" ht="15.75" thickBot="1" x14ac:dyDescent="0.3">
      <c r="A469" s="78"/>
      <c r="B469" s="30" t="s">
        <v>34</v>
      </c>
      <c r="C469" s="31"/>
      <c r="D469" s="167">
        <v>5</v>
      </c>
      <c r="E469" s="31">
        <v>5</v>
      </c>
      <c r="F469" s="118" t="s">
        <v>45</v>
      </c>
      <c r="G469" s="117"/>
      <c r="H469" s="117"/>
      <c r="I469" s="118"/>
      <c r="J469" s="165"/>
    </row>
    <row r="470" spans="1:11" ht="15.75" thickBot="1" x14ac:dyDescent="0.3">
      <c r="A470" s="87" t="s">
        <v>48</v>
      </c>
      <c r="B470" s="233"/>
      <c r="C470" s="89">
        <v>354</v>
      </c>
      <c r="D470" s="48"/>
      <c r="E470" s="47"/>
      <c r="F470" s="99"/>
      <c r="G470" s="99"/>
      <c r="H470" s="99"/>
      <c r="I470" s="99"/>
      <c r="J470" s="99"/>
      <c r="K470" s="93"/>
    </row>
    <row r="471" spans="1:11" x14ac:dyDescent="0.25">
      <c r="A471" s="94"/>
      <c r="B471" s="52" t="s">
        <v>49</v>
      </c>
      <c r="C471" s="175"/>
      <c r="D471" s="103"/>
      <c r="E471" s="100"/>
      <c r="F471" s="268"/>
      <c r="G471" s="269"/>
      <c r="H471" s="268"/>
      <c r="I471" s="104"/>
      <c r="J471" s="293"/>
      <c r="K471" s="53"/>
    </row>
    <row r="472" spans="1:11" ht="30.75" thickBot="1" x14ac:dyDescent="0.3">
      <c r="A472" s="36" t="s">
        <v>50</v>
      </c>
      <c r="B472" s="65"/>
      <c r="C472" s="31">
        <v>90</v>
      </c>
      <c r="D472" s="83">
        <v>90</v>
      </c>
      <c r="E472" s="82">
        <v>90</v>
      </c>
      <c r="F472" s="81">
        <v>0.23</v>
      </c>
      <c r="G472" s="82">
        <v>0</v>
      </c>
      <c r="H472" s="83">
        <v>3</v>
      </c>
      <c r="I472" s="81">
        <v>13</v>
      </c>
      <c r="J472" s="96">
        <v>1.5</v>
      </c>
      <c r="K472" s="42" t="s">
        <v>51</v>
      </c>
    </row>
    <row r="473" spans="1:11" ht="15.75" thickBot="1" x14ac:dyDescent="0.3">
      <c r="A473" s="87" t="s">
        <v>48</v>
      </c>
      <c r="B473" s="88"/>
      <c r="C473" s="89">
        <v>90</v>
      </c>
      <c r="D473" s="97"/>
      <c r="E473" s="98"/>
      <c r="F473" s="99">
        <f>SUM(F453:F472)</f>
        <v>10.23</v>
      </c>
      <c r="G473" s="99">
        <f>SUM(G453:G472)</f>
        <v>13.850000000000001</v>
      </c>
      <c r="H473" s="99">
        <f>SUM(H453:H472)</f>
        <v>50.5</v>
      </c>
      <c r="I473" s="99">
        <f>SUM(I453:I472)</f>
        <v>367.6</v>
      </c>
      <c r="J473" s="99">
        <f>SUM(J453:J472)</f>
        <v>1.8599999999999999</v>
      </c>
      <c r="K473" s="93"/>
    </row>
    <row r="474" spans="1:11" x14ac:dyDescent="0.25">
      <c r="A474" s="29"/>
      <c r="B474" s="52" t="s">
        <v>52</v>
      </c>
      <c r="C474" s="175"/>
      <c r="D474" s="102"/>
      <c r="E474" s="176"/>
      <c r="F474" s="284"/>
      <c r="G474" s="284"/>
      <c r="H474" s="268"/>
      <c r="I474" s="104"/>
      <c r="J474" s="258"/>
      <c r="K474" s="105"/>
    </row>
    <row r="475" spans="1:11" x14ac:dyDescent="0.25">
      <c r="A475" s="106" t="s">
        <v>146</v>
      </c>
      <c r="B475" s="107"/>
      <c r="C475" s="108">
        <v>50</v>
      </c>
      <c r="D475" s="179"/>
      <c r="E475" s="180"/>
      <c r="F475" s="109">
        <v>0.63</v>
      </c>
      <c r="G475" s="110">
        <v>0.05</v>
      </c>
      <c r="H475" s="109">
        <v>7.1</v>
      </c>
      <c r="I475" s="110">
        <v>31.3</v>
      </c>
      <c r="J475" s="181">
        <v>1.6</v>
      </c>
      <c r="K475" s="113" t="s">
        <v>147</v>
      </c>
    </row>
    <row r="476" spans="1:11" x14ac:dyDescent="0.25">
      <c r="A476" s="106"/>
      <c r="B476" s="114" t="s">
        <v>148</v>
      </c>
      <c r="C476" s="182"/>
      <c r="D476" s="183">
        <v>51</v>
      </c>
      <c r="E476" s="108">
        <v>50</v>
      </c>
      <c r="F476" s="109"/>
      <c r="G476" s="110"/>
      <c r="H476" s="109"/>
      <c r="I476" s="110"/>
      <c r="J476" s="184"/>
      <c r="K476" s="185"/>
    </row>
    <row r="477" spans="1:11" ht="45" x14ac:dyDescent="0.25">
      <c r="A477" s="36" t="s">
        <v>227</v>
      </c>
      <c r="B477" s="30"/>
      <c r="C477" s="79" t="s">
        <v>202</v>
      </c>
      <c r="D477" s="83"/>
      <c r="E477" s="82"/>
      <c r="F477" s="118">
        <v>6.9</v>
      </c>
      <c r="G477" s="118">
        <v>6</v>
      </c>
      <c r="H477" s="117">
        <v>11.2</v>
      </c>
      <c r="I477" s="116">
        <v>126.7</v>
      </c>
      <c r="J477" s="165">
        <v>4.7699999999999996</v>
      </c>
      <c r="K477" s="42" t="s">
        <v>228</v>
      </c>
    </row>
    <row r="478" spans="1:11" x14ac:dyDescent="0.25">
      <c r="A478" s="36"/>
      <c r="B478" s="30" t="s">
        <v>59</v>
      </c>
      <c r="C478" s="79"/>
      <c r="D478" s="116">
        <v>23.23</v>
      </c>
      <c r="E478" s="173">
        <v>17.100000000000001</v>
      </c>
      <c r="F478" s="118"/>
      <c r="G478" s="118"/>
      <c r="H478" s="117"/>
      <c r="I478" s="116"/>
      <c r="J478" s="165"/>
    </row>
    <row r="479" spans="1:11" x14ac:dyDescent="0.25">
      <c r="A479" s="36"/>
      <c r="B479" s="30" t="s">
        <v>63</v>
      </c>
      <c r="C479" s="79"/>
      <c r="D479" s="116">
        <v>1.78</v>
      </c>
      <c r="E479" s="173">
        <v>1.5</v>
      </c>
      <c r="F479" s="118"/>
      <c r="G479" s="118"/>
      <c r="H479" s="117"/>
      <c r="I479" s="116"/>
      <c r="J479" s="165"/>
    </row>
    <row r="480" spans="1:11" x14ac:dyDescent="0.25">
      <c r="A480" s="36"/>
      <c r="B480" s="30" t="s">
        <v>30</v>
      </c>
      <c r="C480" s="79"/>
      <c r="D480" s="116">
        <v>1.7</v>
      </c>
      <c r="E480" s="173">
        <v>1.5</v>
      </c>
      <c r="F480" s="118"/>
      <c r="G480" s="118"/>
      <c r="H480" s="117"/>
      <c r="I480" s="116"/>
      <c r="J480" s="165"/>
    </row>
    <row r="481" spans="1:11" x14ac:dyDescent="0.25">
      <c r="A481" s="36"/>
      <c r="B481" s="30" t="s">
        <v>77</v>
      </c>
      <c r="C481" s="79"/>
      <c r="D481" s="116">
        <v>1.7</v>
      </c>
      <c r="E481" s="173">
        <v>1.7</v>
      </c>
      <c r="F481" s="118"/>
      <c r="G481" s="118"/>
      <c r="H481" s="117"/>
      <c r="I481" s="116"/>
      <c r="J481" s="165"/>
    </row>
    <row r="482" spans="1:11" ht="30" x14ac:dyDescent="0.25">
      <c r="A482" s="36"/>
      <c r="B482" s="30" t="s">
        <v>33</v>
      </c>
      <c r="C482" s="79"/>
      <c r="D482" s="116"/>
      <c r="E482" s="173">
        <v>20.100000000000001</v>
      </c>
      <c r="F482" s="118"/>
      <c r="G482" s="118"/>
      <c r="H482" s="117"/>
      <c r="I482" s="116"/>
      <c r="J482" s="165"/>
    </row>
    <row r="483" spans="1:11" x14ac:dyDescent="0.25">
      <c r="A483" s="36"/>
      <c r="B483" s="30" t="s">
        <v>229</v>
      </c>
      <c r="C483" s="79"/>
      <c r="D483" s="83">
        <v>52.09</v>
      </c>
      <c r="E483" s="82">
        <v>38.299999999999997</v>
      </c>
      <c r="F483" s="118"/>
      <c r="G483" s="118"/>
      <c r="H483" s="117"/>
      <c r="I483" s="116"/>
      <c r="J483" s="294"/>
    </row>
    <row r="484" spans="1:11" x14ac:dyDescent="0.25">
      <c r="A484" s="36"/>
      <c r="B484" s="30" t="s">
        <v>60</v>
      </c>
      <c r="C484" s="79"/>
      <c r="D484" s="83">
        <v>43.25</v>
      </c>
      <c r="E484" s="82">
        <v>25.9</v>
      </c>
      <c r="F484" s="118"/>
      <c r="G484" s="118"/>
      <c r="H484" s="117"/>
      <c r="I484" s="116"/>
      <c r="J484" s="165"/>
    </row>
    <row r="485" spans="1:11" x14ac:dyDescent="0.25">
      <c r="A485" s="36"/>
      <c r="B485" s="30" t="s">
        <v>62</v>
      </c>
      <c r="C485" s="79"/>
      <c r="D485" s="83">
        <v>8.7799999999999994</v>
      </c>
      <c r="E485" s="82">
        <v>6.6</v>
      </c>
      <c r="F485" s="118"/>
      <c r="G485" s="118"/>
      <c r="H485" s="117"/>
      <c r="I485" s="116"/>
      <c r="J485" s="294"/>
    </row>
    <row r="486" spans="1:11" x14ac:dyDescent="0.25">
      <c r="A486" s="36"/>
      <c r="B486" s="65" t="s">
        <v>63</v>
      </c>
      <c r="C486" s="79"/>
      <c r="D486" s="83">
        <v>7.97</v>
      </c>
      <c r="E486" s="82">
        <v>6.7</v>
      </c>
      <c r="F486" s="118"/>
      <c r="G486" s="118"/>
      <c r="H486" s="117"/>
      <c r="I486" s="116"/>
      <c r="J486" s="294"/>
    </row>
    <row r="487" spans="1:11" ht="30" x14ac:dyDescent="0.25">
      <c r="A487" s="36"/>
      <c r="B487" s="65" t="s">
        <v>64</v>
      </c>
      <c r="C487" s="79"/>
      <c r="D487" s="83">
        <v>3</v>
      </c>
      <c r="E487" s="82">
        <v>3</v>
      </c>
      <c r="F487" s="118"/>
      <c r="G487" s="118"/>
      <c r="H487" s="117"/>
      <c r="I487" s="116"/>
      <c r="J487" s="294"/>
    </row>
    <row r="488" spans="1:11" x14ac:dyDescent="0.25">
      <c r="A488" s="36"/>
      <c r="B488" s="65" t="s">
        <v>39</v>
      </c>
      <c r="C488" s="79"/>
      <c r="D488" s="83">
        <v>1.3</v>
      </c>
      <c r="E488" s="82">
        <v>1.3</v>
      </c>
      <c r="F488" s="118"/>
      <c r="G488" s="118"/>
      <c r="H488" s="117"/>
      <c r="I488" s="116"/>
      <c r="J488" s="294"/>
    </row>
    <row r="489" spans="1:11" x14ac:dyDescent="0.25">
      <c r="A489" s="36"/>
      <c r="B489" s="65" t="s">
        <v>134</v>
      </c>
      <c r="C489" s="79"/>
      <c r="D489" s="83">
        <v>6</v>
      </c>
      <c r="E489" s="82">
        <v>6</v>
      </c>
      <c r="F489" s="118"/>
      <c r="G489" s="118"/>
      <c r="H489" s="117"/>
      <c r="I489" s="116"/>
      <c r="J489" s="294"/>
    </row>
    <row r="490" spans="1:11" x14ac:dyDescent="0.25">
      <c r="A490" s="36"/>
      <c r="B490" s="65" t="s">
        <v>31</v>
      </c>
      <c r="C490" s="79"/>
      <c r="D490" s="83">
        <v>0.8</v>
      </c>
      <c r="E490" s="82">
        <v>0.8</v>
      </c>
      <c r="F490" s="118"/>
      <c r="G490" s="118"/>
      <c r="H490" s="117"/>
      <c r="I490" s="116"/>
      <c r="J490" s="294"/>
    </row>
    <row r="491" spans="1:11" x14ac:dyDescent="0.25">
      <c r="A491" s="36"/>
      <c r="B491" s="65" t="s">
        <v>40</v>
      </c>
      <c r="C491" s="79"/>
      <c r="D491" s="83">
        <v>120</v>
      </c>
      <c r="E491" s="82">
        <v>120</v>
      </c>
      <c r="F491" s="118"/>
      <c r="G491" s="118"/>
      <c r="H491" s="117"/>
      <c r="I491" s="116"/>
      <c r="J491" s="294"/>
    </row>
    <row r="492" spans="1:11" x14ac:dyDescent="0.25">
      <c r="A492" s="36" t="s">
        <v>230</v>
      </c>
      <c r="B492" s="30"/>
      <c r="C492" s="82">
        <v>70</v>
      </c>
      <c r="D492" s="116"/>
      <c r="E492" s="117"/>
      <c r="F492" s="118">
        <v>10.4</v>
      </c>
      <c r="G492" s="117">
        <v>4.9000000000000004</v>
      </c>
      <c r="H492" s="116">
        <v>3.5</v>
      </c>
      <c r="I492" s="118">
        <v>99</v>
      </c>
      <c r="J492" s="119"/>
      <c r="K492" s="42" t="s">
        <v>231</v>
      </c>
    </row>
    <row r="493" spans="1:11" x14ac:dyDescent="0.25">
      <c r="A493" s="36"/>
      <c r="B493" s="65" t="s">
        <v>232</v>
      </c>
      <c r="C493" s="82"/>
      <c r="D493" s="116">
        <v>65.63</v>
      </c>
      <c r="E493" s="117">
        <v>52.5</v>
      </c>
      <c r="F493" s="118"/>
      <c r="G493" s="117"/>
      <c r="H493" s="116"/>
      <c r="I493" s="118"/>
      <c r="J493" s="119"/>
    </row>
    <row r="494" spans="1:11" x14ac:dyDescent="0.25">
      <c r="A494" s="36"/>
      <c r="B494" s="65" t="s">
        <v>30</v>
      </c>
      <c r="C494" s="82"/>
      <c r="D494" s="116">
        <v>11.7</v>
      </c>
      <c r="E494" s="117">
        <v>10.5</v>
      </c>
      <c r="F494" s="118"/>
      <c r="G494" s="118"/>
      <c r="H494" s="118"/>
      <c r="I494" s="118"/>
      <c r="J494" s="119"/>
    </row>
    <row r="495" spans="1:11" x14ac:dyDescent="0.25">
      <c r="A495" s="36"/>
      <c r="B495" s="65" t="s">
        <v>233</v>
      </c>
      <c r="C495" s="82"/>
      <c r="D495" s="116">
        <v>1.75</v>
      </c>
      <c r="E495" s="117">
        <v>1.75</v>
      </c>
      <c r="F495" s="118"/>
      <c r="G495" s="117"/>
      <c r="H495" s="116"/>
      <c r="I495" s="118"/>
      <c r="J495" s="190"/>
    </row>
    <row r="496" spans="1:11" x14ac:dyDescent="0.25">
      <c r="A496" s="36"/>
      <c r="B496" s="65" t="s">
        <v>63</v>
      </c>
      <c r="C496" s="82"/>
      <c r="D496" s="116">
        <v>15.47</v>
      </c>
      <c r="E496" s="117">
        <v>13</v>
      </c>
      <c r="F496" s="118"/>
      <c r="G496" s="117"/>
      <c r="H496" s="116"/>
      <c r="I496" s="118"/>
      <c r="J496" s="190"/>
    </row>
    <row r="497" spans="1:11" x14ac:dyDescent="0.25">
      <c r="A497" s="36"/>
      <c r="B497" s="65" t="s">
        <v>77</v>
      </c>
      <c r="C497" s="82"/>
      <c r="D497" s="116">
        <v>5.25</v>
      </c>
      <c r="E497" s="117">
        <v>5.25</v>
      </c>
      <c r="F497" s="118"/>
      <c r="G497" s="117"/>
      <c r="H497" s="116"/>
      <c r="I497" s="118"/>
      <c r="J497" s="190"/>
      <c r="K497" s="295"/>
    </row>
    <row r="498" spans="1:11" x14ac:dyDescent="0.25">
      <c r="A498" s="36"/>
      <c r="B498" s="65" t="s">
        <v>31</v>
      </c>
      <c r="C498" s="82"/>
      <c r="D498" s="116">
        <v>0.5</v>
      </c>
      <c r="E498" s="117">
        <v>0.5</v>
      </c>
      <c r="F498" s="116"/>
      <c r="G498" s="117"/>
      <c r="H498" s="116"/>
      <c r="I498" s="118"/>
      <c r="J498" s="190"/>
      <c r="K498" s="295"/>
    </row>
    <row r="499" spans="1:11" ht="30" x14ac:dyDescent="0.25">
      <c r="A499" s="36"/>
      <c r="B499" s="65" t="s">
        <v>234</v>
      </c>
      <c r="C499" s="82"/>
      <c r="D499" s="116">
        <v>5.25</v>
      </c>
      <c r="E499" s="117">
        <v>5.25</v>
      </c>
      <c r="F499" s="116"/>
      <c r="G499" s="117"/>
      <c r="H499" s="116"/>
      <c r="I499" s="118"/>
      <c r="J499" s="190"/>
      <c r="K499" s="295"/>
    </row>
    <row r="500" spans="1:11" ht="30" x14ac:dyDescent="0.25">
      <c r="A500" s="36"/>
      <c r="B500" s="65" t="s">
        <v>64</v>
      </c>
      <c r="C500" s="82"/>
      <c r="D500" s="116">
        <v>1.75</v>
      </c>
      <c r="E500" s="117">
        <v>1.75</v>
      </c>
      <c r="F500" s="116"/>
      <c r="G500" s="117"/>
      <c r="H500" s="116"/>
      <c r="I500" s="118"/>
      <c r="J500" s="190"/>
      <c r="K500" s="295"/>
    </row>
    <row r="501" spans="1:11" x14ac:dyDescent="0.25">
      <c r="A501" s="36"/>
      <c r="B501" s="65" t="s">
        <v>39</v>
      </c>
      <c r="C501" s="82"/>
      <c r="D501" s="116">
        <v>0.2</v>
      </c>
      <c r="E501" s="117">
        <v>0.2</v>
      </c>
      <c r="F501" s="116"/>
      <c r="G501" s="117"/>
      <c r="H501" s="116"/>
      <c r="I501" s="118"/>
      <c r="J501" s="190"/>
      <c r="K501" s="295"/>
    </row>
    <row r="502" spans="1:11" ht="30" x14ac:dyDescent="0.25">
      <c r="A502" s="36"/>
      <c r="B502" s="65" t="s">
        <v>33</v>
      </c>
      <c r="C502" s="82"/>
      <c r="D502" s="116"/>
      <c r="E502" s="117">
        <v>83</v>
      </c>
      <c r="F502" s="116"/>
      <c r="G502" s="117"/>
      <c r="H502" s="116"/>
      <c r="I502" s="118"/>
      <c r="J502" s="190"/>
      <c r="K502" s="295"/>
    </row>
    <row r="503" spans="1:11" ht="30" x14ac:dyDescent="0.25">
      <c r="A503" s="36"/>
      <c r="B503" s="65" t="s">
        <v>64</v>
      </c>
      <c r="C503" s="82"/>
      <c r="D503" s="116">
        <v>2</v>
      </c>
      <c r="E503" s="117">
        <v>2</v>
      </c>
      <c r="F503" s="116"/>
      <c r="G503" s="117"/>
      <c r="H503" s="116"/>
      <c r="I503" s="118"/>
      <c r="J503" s="190"/>
      <c r="K503" s="295"/>
    </row>
    <row r="504" spans="1:11" ht="30" x14ac:dyDescent="0.25">
      <c r="A504" s="36" t="s">
        <v>235</v>
      </c>
      <c r="B504" s="65"/>
      <c r="C504" s="79" t="s">
        <v>236</v>
      </c>
      <c r="D504" s="83"/>
      <c r="E504" s="82"/>
      <c r="F504" s="116">
        <v>2.6</v>
      </c>
      <c r="G504" s="117">
        <v>2</v>
      </c>
      <c r="H504" s="116">
        <v>8</v>
      </c>
      <c r="I504" s="118">
        <v>60</v>
      </c>
      <c r="J504" s="294"/>
      <c r="K504" s="42" t="s">
        <v>237</v>
      </c>
    </row>
    <row r="505" spans="1:11" ht="30" x14ac:dyDescent="0.25">
      <c r="A505" s="36"/>
      <c r="B505" s="65" t="s">
        <v>238</v>
      </c>
      <c r="C505" s="79"/>
      <c r="D505" s="83">
        <v>23.8</v>
      </c>
      <c r="E505" s="82">
        <v>23.8</v>
      </c>
      <c r="F505" s="116"/>
      <c r="G505" s="117"/>
      <c r="H505" s="116"/>
      <c r="I505" s="118"/>
      <c r="J505" s="294"/>
    </row>
    <row r="506" spans="1:11" x14ac:dyDescent="0.25">
      <c r="A506" s="36"/>
      <c r="B506" s="65" t="s">
        <v>34</v>
      </c>
      <c r="C506" s="79"/>
      <c r="D506" s="83">
        <v>2</v>
      </c>
      <c r="E506" s="82">
        <v>2</v>
      </c>
      <c r="F506" s="116"/>
      <c r="G506" s="117"/>
      <c r="H506" s="116"/>
      <c r="I506" s="118"/>
      <c r="J506" s="294"/>
    </row>
    <row r="507" spans="1:11" x14ac:dyDescent="0.25">
      <c r="A507" s="36"/>
      <c r="B507" s="65" t="s">
        <v>31</v>
      </c>
      <c r="C507" s="79"/>
      <c r="D507" s="83">
        <v>0.5</v>
      </c>
      <c r="E507" s="82">
        <v>0.5</v>
      </c>
      <c r="F507" s="116"/>
      <c r="G507" s="117"/>
      <c r="H507" s="116"/>
      <c r="I507" s="118"/>
      <c r="J507" s="294"/>
    </row>
    <row r="508" spans="1:11" ht="30" x14ac:dyDescent="0.25">
      <c r="A508" s="36" t="s">
        <v>120</v>
      </c>
      <c r="B508" s="30"/>
      <c r="C508" s="82">
        <v>130</v>
      </c>
      <c r="D508" s="122"/>
      <c r="E508" s="82"/>
      <c r="F508" s="118">
        <v>0.1</v>
      </c>
      <c r="G508" s="117">
        <v>0.1</v>
      </c>
      <c r="H508" s="116">
        <v>10.199999999999999</v>
      </c>
      <c r="I508" s="117">
        <v>42</v>
      </c>
      <c r="J508" s="165">
        <v>1.2</v>
      </c>
      <c r="K508" s="42" t="s">
        <v>121</v>
      </c>
    </row>
    <row r="509" spans="1:11" x14ac:dyDescent="0.25">
      <c r="A509" s="36"/>
      <c r="B509" s="30" t="s">
        <v>122</v>
      </c>
      <c r="C509" s="79"/>
      <c r="D509" s="122">
        <v>29.64</v>
      </c>
      <c r="E509" s="82">
        <v>26</v>
      </c>
      <c r="F509" s="118"/>
      <c r="G509" s="117"/>
      <c r="H509" s="116"/>
      <c r="I509" s="117"/>
      <c r="J509" s="165"/>
    </row>
    <row r="510" spans="1:11" x14ac:dyDescent="0.25">
      <c r="A510" s="36"/>
      <c r="B510" s="30" t="s">
        <v>39</v>
      </c>
      <c r="C510" s="79"/>
      <c r="D510" s="122">
        <v>8.6</v>
      </c>
      <c r="E510" s="82">
        <v>8.6</v>
      </c>
      <c r="F510" s="118"/>
      <c r="G510" s="117"/>
      <c r="H510" s="116"/>
      <c r="I510" s="117"/>
      <c r="J510" s="165"/>
    </row>
    <row r="511" spans="1:11" x14ac:dyDescent="0.25">
      <c r="A511" s="36"/>
      <c r="B511" s="30" t="s">
        <v>40</v>
      </c>
      <c r="C511" s="79"/>
      <c r="D511" s="122">
        <v>112</v>
      </c>
      <c r="E511" s="82">
        <v>112</v>
      </c>
      <c r="F511" s="118"/>
      <c r="G511" s="117"/>
      <c r="H511" s="116"/>
      <c r="I511" s="117"/>
      <c r="J511" s="165"/>
    </row>
    <row r="512" spans="1:11" x14ac:dyDescent="0.25">
      <c r="A512" s="78" t="s">
        <v>68</v>
      </c>
      <c r="B512" s="30"/>
      <c r="C512" s="31">
        <v>20</v>
      </c>
      <c r="D512" s="83">
        <v>20</v>
      </c>
      <c r="E512" s="82">
        <v>20</v>
      </c>
      <c r="F512" s="173">
        <v>1.6</v>
      </c>
      <c r="G512" s="187">
        <v>0.2</v>
      </c>
      <c r="H512" s="213">
        <v>9.8000000000000007</v>
      </c>
      <c r="I512" s="95">
        <v>47</v>
      </c>
      <c r="J512" s="96">
        <v>0</v>
      </c>
    </row>
    <row r="513" spans="1:11" ht="15.75" thickBot="1" x14ac:dyDescent="0.3">
      <c r="A513" s="43" t="s">
        <v>78</v>
      </c>
      <c r="B513" s="44"/>
      <c r="C513" s="239">
        <v>30</v>
      </c>
      <c r="D513" s="39">
        <v>30</v>
      </c>
      <c r="E513" s="239">
        <v>30</v>
      </c>
      <c r="F513" s="82">
        <v>1.5</v>
      </c>
      <c r="G513" s="83">
        <v>0.3</v>
      </c>
      <c r="H513" s="82">
        <v>14.3</v>
      </c>
      <c r="I513" s="83">
        <v>66</v>
      </c>
      <c r="J513" s="96"/>
      <c r="K513" s="51"/>
    </row>
    <row r="514" spans="1:11" ht="15.75" thickBot="1" x14ac:dyDescent="0.3">
      <c r="A514" s="87" t="s">
        <v>48</v>
      </c>
      <c r="B514" s="88"/>
      <c r="C514" s="99">
        <v>543</v>
      </c>
      <c r="D514" s="48"/>
      <c r="E514" s="47"/>
      <c r="F514" s="171">
        <f>SUM(F474:F513)</f>
        <v>23.730000000000004</v>
      </c>
      <c r="G514" s="171">
        <f>SUM(G474:G513)</f>
        <v>13.549999999999999</v>
      </c>
      <c r="H514" s="171">
        <f>SUM(H474:H513)</f>
        <v>64.099999999999994</v>
      </c>
      <c r="I514" s="171">
        <f>SUM(I474:I513)</f>
        <v>472</v>
      </c>
      <c r="J514" s="171">
        <f>SUM(J474:J513)</f>
        <v>7.5699999999999994</v>
      </c>
      <c r="K514" s="93"/>
    </row>
    <row r="515" spans="1:11" x14ac:dyDescent="0.25">
      <c r="A515" s="36"/>
      <c r="B515" s="127" t="s">
        <v>79</v>
      </c>
      <c r="C515" s="175"/>
      <c r="D515" s="83"/>
      <c r="E515" s="82"/>
      <c r="F515" s="117"/>
      <c r="G515" s="117"/>
      <c r="H515" s="117"/>
      <c r="I515" s="174"/>
      <c r="J515" s="258"/>
      <c r="K515" s="129"/>
    </row>
    <row r="516" spans="1:11" ht="30" x14ac:dyDescent="0.25">
      <c r="A516" s="36" t="s">
        <v>46</v>
      </c>
      <c r="B516" s="65"/>
      <c r="C516" s="82">
        <v>70</v>
      </c>
      <c r="D516" s="83">
        <v>79.8</v>
      </c>
      <c r="E516" s="82">
        <v>70</v>
      </c>
      <c r="F516" s="81">
        <v>0.2</v>
      </c>
      <c r="G516" s="82">
        <v>0.2</v>
      </c>
      <c r="H516" s="83">
        <v>2.5</v>
      </c>
      <c r="I516" s="81">
        <v>12.6</v>
      </c>
      <c r="J516" s="96">
        <v>7</v>
      </c>
      <c r="K516" s="42" t="s">
        <v>188</v>
      </c>
    </row>
    <row r="517" spans="1:11" ht="30" x14ac:dyDescent="0.25">
      <c r="A517" s="78" t="s">
        <v>166</v>
      </c>
      <c r="B517" s="30"/>
      <c r="C517" s="82">
        <v>130</v>
      </c>
      <c r="D517" s="83"/>
      <c r="E517" s="82"/>
      <c r="F517" s="82">
        <v>4.3499999999999996</v>
      </c>
      <c r="G517" s="82">
        <v>3.2</v>
      </c>
      <c r="H517" s="82">
        <v>6</v>
      </c>
      <c r="I517" s="83">
        <v>70</v>
      </c>
      <c r="J517" s="96">
        <v>1.05</v>
      </c>
      <c r="K517" s="42" t="s">
        <v>88</v>
      </c>
    </row>
    <row r="518" spans="1:11" x14ac:dyDescent="0.25">
      <c r="A518" s="78"/>
      <c r="B518" s="30" t="s">
        <v>167</v>
      </c>
      <c r="C518" s="82"/>
      <c r="D518" s="83">
        <v>134</v>
      </c>
      <c r="E518" s="82">
        <v>130</v>
      </c>
      <c r="F518" s="82"/>
      <c r="G518" s="82"/>
      <c r="H518" s="82"/>
      <c r="I518" s="122"/>
      <c r="J518" s="86"/>
    </row>
    <row r="519" spans="1:11" x14ac:dyDescent="0.25">
      <c r="A519" s="78"/>
      <c r="B519" s="30" t="s">
        <v>39</v>
      </c>
      <c r="C519" s="82"/>
      <c r="D519" s="83">
        <v>3</v>
      </c>
      <c r="E519" s="82">
        <v>3</v>
      </c>
      <c r="F519" s="82"/>
      <c r="G519" s="82"/>
      <c r="H519" s="82"/>
      <c r="I519" s="122"/>
      <c r="J519" s="86"/>
    </row>
    <row r="520" spans="1:11" x14ac:dyDescent="0.25">
      <c r="A520" s="67" t="s">
        <v>239</v>
      </c>
      <c r="B520" s="77"/>
      <c r="C520" s="69">
        <v>50</v>
      </c>
      <c r="D520" s="76"/>
      <c r="E520" s="69"/>
      <c r="F520" s="73">
        <v>2.2999999999999998</v>
      </c>
      <c r="G520" s="73">
        <v>2.9</v>
      </c>
      <c r="H520" s="73">
        <v>21</v>
      </c>
      <c r="I520" s="74">
        <v>120</v>
      </c>
      <c r="J520" s="73">
        <v>0.02</v>
      </c>
      <c r="K520" s="296" t="s">
        <v>240</v>
      </c>
    </row>
    <row r="521" spans="1:11" x14ac:dyDescent="0.25">
      <c r="A521" s="67"/>
      <c r="B521" s="77" t="s">
        <v>158</v>
      </c>
      <c r="C521" s="69"/>
      <c r="D521" s="76">
        <v>35</v>
      </c>
      <c r="E521" s="69">
        <v>35</v>
      </c>
      <c r="F521" s="73"/>
      <c r="G521" s="73"/>
      <c r="H521" s="73"/>
      <c r="I521" s="74"/>
      <c r="J521" s="73"/>
      <c r="K521" s="296"/>
    </row>
    <row r="522" spans="1:11" x14ac:dyDescent="0.25">
      <c r="A522" s="67"/>
      <c r="B522" s="77" t="s">
        <v>84</v>
      </c>
      <c r="C522" s="69"/>
      <c r="D522" s="76">
        <v>0.2</v>
      </c>
      <c r="E522" s="69">
        <v>0.2</v>
      </c>
      <c r="F522" s="73"/>
      <c r="G522" s="73"/>
      <c r="H522" s="73"/>
      <c r="I522" s="74"/>
      <c r="J522" s="73"/>
      <c r="K522" s="296"/>
    </row>
    <row r="523" spans="1:11" x14ac:dyDescent="0.25">
      <c r="A523" s="67"/>
      <c r="B523" s="77" t="s">
        <v>83</v>
      </c>
      <c r="C523" s="69"/>
      <c r="D523" s="76">
        <v>0.4</v>
      </c>
      <c r="E523" s="69">
        <v>0.4</v>
      </c>
      <c r="F523" s="73"/>
      <c r="G523" s="73"/>
      <c r="H523" s="73"/>
      <c r="I523" s="74"/>
      <c r="J523" s="73"/>
      <c r="K523" s="296"/>
    </row>
    <row r="524" spans="1:11" x14ac:dyDescent="0.25">
      <c r="A524" s="67"/>
      <c r="B524" s="77" t="s">
        <v>39</v>
      </c>
      <c r="C524" s="69"/>
      <c r="D524" s="76">
        <v>3.5</v>
      </c>
      <c r="E524" s="69">
        <v>3.5</v>
      </c>
      <c r="F524" s="73"/>
      <c r="G524" s="73"/>
      <c r="H524" s="73"/>
      <c r="I524" s="74"/>
      <c r="J524" s="73"/>
      <c r="K524" s="296"/>
    </row>
    <row r="525" spans="1:11" x14ac:dyDescent="0.25">
      <c r="A525" s="67"/>
      <c r="B525" s="77" t="s">
        <v>34</v>
      </c>
      <c r="C525" s="69"/>
      <c r="D525" s="76">
        <v>3.2</v>
      </c>
      <c r="E525" s="69">
        <v>3.2</v>
      </c>
      <c r="F525" s="73"/>
      <c r="G525" s="73"/>
      <c r="H525" s="73"/>
      <c r="I525" s="74"/>
      <c r="J525" s="73"/>
      <c r="K525" s="296"/>
    </row>
    <row r="526" spans="1:11" x14ac:dyDescent="0.25">
      <c r="A526" s="67"/>
      <c r="B526" s="77" t="s">
        <v>114</v>
      </c>
      <c r="C526" s="69"/>
      <c r="D526" s="76">
        <v>1.1000000000000001</v>
      </c>
      <c r="E526" s="69">
        <v>1</v>
      </c>
      <c r="F526" s="73"/>
      <c r="G526" s="73"/>
      <c r="H526" s="73"/>
      <c r="I526" s="74"/>
      <c r="J526" s="73"/>
      <c r="K526" s="296"/>
    </row>
    <row r="527" spans="1:11" x14ac:dyDescent="0.25">
      <c r="A527" s="67"/>
      <c r="B527" s="77" t="s">
        <v>32</v>
      </c>
      <c r="C527" s="69"/>
      <c r="D527" s="76">
        <v>3.5</v>
      </c>
      <c r="E527" s="69">
        <v>3.5</v>
      </c>
      <c r="F527" s="73"/>
      <c r="G527" s="73"/>
      <c r="H527" s="73"/>
      <c r="I527" s="74"/>
      <c r="J527" s="73"/>
      <c r="K527" s="296"/>
    </row>
    <row r="528" spans="1:11" x14ac:dyDescent="0.25">
      <c r="A528" s="78"/>
      <c r="B528" s="199" t="s">
        <v>40</v>
      </c>
      <c r="C528" s="82"/>
      <c r="D528" s="118">
        <v>14</v>
      </c>
      <c r="E528" s="117">
        <v>14</v>
      </c>
      <c r="F528" s="117"/>
      <c r="G528" s="116"/>
      <c r="H528" s="117"/>
      <c r="I528" s="116"/>
      <c r="J528" s="119"/>
    </row>
    <row r="529" spans="1:11" ht="26.25" x14ac:dyDescent="0.25">
      <c r="A529" s="78"/>
      <c r="B529" s="199" t="s">
        <v>241</v>
      </c>
      <c r="C529" s="82"/>
      <c r="D529" s="118"/>
      <c r="E529" s="117">
        <v>59</v>
      </c>
      <c r="F529" s="117"/>
      <c r="G529" s="116"/>
      <c r="H529" s="117"/>
      <c r="I529" s="116"/>
      <c r="J529" s="119"/>
    </row>
    <row r="530" spans="1:11" ht="30" x14ac:dyDescent="0.25">
      <c r="A530" s="78"/>
      <c r="B530" s="30" t="s">
        <v>64</v>
      </c>
      <c r="C530" s="82"/>
      <c r="D530" s="118">
        <v>0.1</v>
      </c>
      <c r="E530" s="117">
        <v>0.1</v>
      </c>
      <c r="F530" s="116"/>
      <c r="G530" s="116"/>
      <c r="H530" s="117"/>
      <c r="I530" s="116"/>
      <c r="J530" s="119"/>
      <c r="K530" s="120"/>
    </row>
    <row r="531" spans="1:11" x14ac:dyDescent="0.25">
      <c r="A531" s="78" t="s">
        <v>171</v>
      </c>
      <c r="B531" s="127"/>
      <c r="C531" s="82">
        <v>19</v>
      </c>
      <c r="D531" s="122">
        <v>19</v>
      </c>
      <c r="E531" s="122">
        <v>19</v>
      </c>
      <c r="F531" s="82">
        <v>0.53</v>
      </c>
      <c r="G531" s="83">
        <v>4.5999999999999996</v>
      </c>
      <c r="H531" s="82">
        <v>2</v>
      </c>
      <c r="I531" s="83">
        <v>51</v>
      </c>
      <c r="J531" s="96">
        <v>0</v>
      </c>
    </row>
    <row r="532" spans="1:11" x14ac:dyDescent="0.25">
      <c r="A532" s="78" t="s">
        <v>242</v>
      </c>
      <c r="B532" s="127"/>
      <c r="C532" s="82"/>
      <c r="D532" s="83"/>
      <c r="E532" s="122"/>
      <c r="F532" s="82"/>
      <c r="G532" s="83"/>
      <c r="H532" s="82"/>
      <c r="I532" s="83"/>
      <c r="J532" s="96"/>
    </row>
    <row r="533" spans="1:11" ht="22.5" x14ac:dyDescent="0.25">
      <c r="A533" s="242" t="s">
        <v>35</v>
      </c>
      <c r="B533" s="243"/>
      <c r="C533" s="244" t="s">
        <v>137</v>
      </c>
      <c r="D533" s="245"/>
      <c r="E533" s="246"/>
      <c r="F533" s="247">
        <v>1.7</v>
      </c>
      <c r="G533" s="248">
        <v>1.3</v>
      </c>
      <c r="H533" s="249">
        <v>7.9</v>
      </c>
      <c r="I533" s="248">
        <v>50</v>
      </c>
      <c r="J533" s="247">
        <v>0.78</v>
      </c>
      <c r="K533" s="140" t="s">
        <v>37</v>
      </c>
    </row>
    <row r="534" spans="1:11" x14ac:dyDescent="0.25">
      <c r="A534" s="242"/>
      <c r="B534" s="243" t="s">
        <v>38</v>
      </c>
      <c r="C534" s="250"/>
      <c r="D534" s="251">
        <v>0.3</v>
      </c>
      <c r="E534" s="244">
        <v>0.3</v>
      </c>
      <c r="F534" s="247"/>
      <c r="G534" s="247"/>
      <c r="H534" s="248"/>
      <c r="I534" s="248"/>
      <c r="J534" s="247"/>
      <c r="K534" s="140"/>
    </row>
    <row r="535" spans="1:11" x14ac:dyDescent="0.25">
      <c r="A535" s="242"/>
      <c r="B535" s="243" t="s">
        <v>39</v>
      </c>
      <c r="C535" s="250"/>
      <c r="D535" s="251">
        <v>4</v>
      </c>
      <c r="E535" s="244">
        <v>4</v>
      </c>
      <c r="F535" s="247"/>
      <c r="G535" s="247"/>
      <c r="H535" s="248"/>
      <c r="I535" s="247"/>
      <c r="J535" s="247"/>
      <c r="K535" s="140"/>
    </row>
    <row r="536" spans="1:11" x14ac:dyDescent="0.25">
      <c r="A536" s="242"/>
      <c r="B536" s="252" t="s">
        <v>32</v>
      </c>
      <c r="C536" s="250"/>
      <c r="D536" s="251">
        <v>61.33</v>
      </c>
      <c r="E536" s="244">
        <v>60</v>
      </c>
      <c r="F536" s="247"/>
      <c r="G536" s="247"/>
      <c r="H536" s="248"/>
      <c r="I536" s="247"/>
      <c r="J536" s="247"/>
      <c r="K536" s="140"/>
    </row>
    <row r="537" spans="1:11" ht="15.75" thickBot="1" x14ac:dyDescent="0.3">
      <c r="A537" s="242"/>
      <c r="B537" s="243" t="s">
        <v>40</v>
      </c>
      <c r="C537" s="250"/>
      <c r="D537" s="251">
        <v>40</v>
      </c>
      <c r="E537" s="244">
        <v>40</v>
      </c>
      <c r="F537" s="247"/>
      <c r="G537" s="247"/>
      <c r="H537" s="248"/>
      <c r="I537" s="247"/>
      <c r="J537" s="247"/>
      <c r="K537" s="140"/>
    </row>
    <row r="538" spans="1:11" ht="15.75" thickBot="1" x14ac:dyDescent="0.3">
      <c r="A538" s="87" t="s">
        <v>48</v>
      </c>
      <c r="B538" s="233"/>
      <c r="C538" s="125">
        <v>373</v>
      </c>
      <c r="D538" s="48"/>
      <c r="E538" s="47"/>
      <c r="F538" s="171">
        <f>SUM(F515:F537)</f>
        <v>9.08</v>
      </c>
      <c r="G538" s="171">
        <f>SUM(G515:G537)</f>
        <v>12.200000000000001</v>
      </c>
      <c r="H538" s="171">
        <f>SUM(H515:H537)</f>
        <v>39.4</v>
      </c>
      <c r="I538" s="171">
        <f>SUM(I515:I537)</f>
        <v>303.60000000000002</v>
      </c>
      <c r="J538" s="171">
        <f>SUM(J515:J537)</f>
        <v>8.85</v>
      </c>
      <c r="K538" s="93"/>
    </row>
    <row r="539" spans="1:11" ht="15.75" thickBot="1" x14ac:dyDescent="0.3">
      <c r="A539" s="219" t="s">
        <v>94</v>
      </c>
      <c r="B539" s="220"/>
      <c r="C539" s="285">
        <f>C473+C514+C538</f>
        <v>1006</v>
      </c>
      <c r="D539" s="274"/>
      <c r="E539" s="275"/>
      <c r="F539" s="276">
        <f>F473+F514+F538</f>
        <v>43.040000000000006</v>
      </c>
      <c r="G539" s="276">
        <f>G473+G514+G538</f>
        <v>39.6</v>
      </c>
      <c r="H539" s="276">
        <f>H473+H514+H538</f>
        <v>154</v>
      </c>
      <c r="I539" s="276">
        <f>I473+I514+I538</f>
        <v>1143.2</v>
      </c>
      <c r="J539" s="276">
        <f>J473+J514+J538</f>
        <v>18.28</v>
      </c>
      <c r="K539" s="225"/>
    </row>
    <row r="540" spans="1:11" x14ac:dyDescent="0.25">
      <c r="A540" s="127"/>
      <c r="B540" s="127"/>
      <c r="C540" s="297"/>
      <c r="D540" s="277"/>
      <c r="E540" s="83"/>
      <c r="F540" s="298"/>
      <c r="G540" s="298"/>
      <c r="H540" s="298"/>
      <c r="I540" s="227"/>
      <c r="J540" s="299"/>
      <c r="K540" s="30"/>
    </row>
    <row r="541" spans="1:11" ht="15.75" thickBot="1" x14ac:dyDescent="0.3">
      <c r="A541" s="23" t="s">
        <v>243</v>
      </c>
      <c r="B541" s="23"/>
      <c r="C541" s="24"/>
      <c r="D541" s="24"/>
      <c r="E541" s="25"/>
      <c r="G541" s="26"/>
      <c r="H541" s="26"/>
      <c r="J541" s="28"/>
      <c r="K541" s="24"/>
    </row>
    <row r="542" spans="1:11" ht="30" x14ac:dyDescent="0.25">
      <c r="A542" s="29" t="s">
        <v>8</v>
      </c>
      <c r="B542" s="152"/>
      <c r="C542" s="33" t="s">
        <v>9</v>
      </c>
      <c r="D542" s="157" t="s">
        <v>10</v>
      </c>
      <c r="E542" s="157" t="s">
        <v>10</v>
      </c>
      <c r="F542" s="1196" t="s">
        <v>11</v>
      </c>
      <c r="G542" s="1197"/>
      <c r="H542" s="1198"/>
      <c r="I542" s="34" t="s">
        <v>12</v>
      </c>
      <c r="J542" s="158" t="s">
        <v>13</v>
      </c>
      <c r="K542" s="31" t="s">
        <v>14</v>
      </c>
    </row>
    <row r="543" spans="1:11" ht="30.75" thickBot="1" x14ac:dyDescent="0.3">
      <c r="A543" s="36" t="s">
        <v>15</v>
      </c>
      <c r="B543" s="30"/>
      <c r="C543" s="31" t="s">
        <v>16</v>
      </c>
      <c r="D543" s="159" t="s">
        <v>17</v>
      </c>
      <c r="E543" s="159" t="s">
        <v>17</v>
      </c>
      <c r="F543" s="38"/>
      <c r="G543" s="39"/>
      <c r="H543" s="39"/>
      <c r="I543" s="40" t="s">
        <v>18</v>
      </c>
      <c r="J543" s="41"/>
    </row>
    <row r="544" spans="1:11" ht="15.75" thickBot="1" x14ac:dyDescent="0.3">
      <c r="A544" s="43"/>
      <c r="B544" s="44"/>
      <c r="C544" s="45"/>
      <c r="D544" s="160" t="s">
        <v>19</v>
      </c>
      <c r="E544" s="160" t="s">
        <v>20</v>
      </c>
      <c r="F544" s="100" t="s">
        <v>21</v>
      </c>
      <c r="G544" s="100" t="s">
        <v>22</v>
      </c>
      <c r="H544" s="103" t="s">
        <v>23</v>
      </c>
      <c r="I544" s="229" t="s">
        <v>24</v>
      </c>
      <c r="J544" s="230" t="s">
        <v>25</v>
      </c>
      <c r="K544" s="51"/>
    </row>
    <row r="545" spans="1:11" x14ac:dyDescent="0.25">
      <c r="A545" s="29"/>
      <c r="B545" s="52" t="s">
        <v>26</v>
      </c>
      <c r="C545" s="31"/>
      <c r="D545" s="32"/>
      <c r="E545" s="53"/>
      <c r="F545" s="162"/>
      <c r="G545" s="163"/>
      <c r="H545" s="231"/>
      <c r="I545" s="34"/>
      <c r="J545" s="56"/>
      <c r="K545" s="53"/>
    </row>
    <row r="546" spans="1:11" ht="30" x14ac:dyDescent="0.25">
      <c r="A546" s="36" t="s">
        <v>244</v>
      </c>
      <c r="B546" s="30"/>
      <c r="C546" s="82" t="s">
        <v>245</v>
      </c>
      <c r="D546" s="82"/>
      <c r="E546" s="122"/>
      <c r="F546" s="118">
        <v>7.2</v>
      </c>
      <c r="G546" s="117">
        <v>5.9</v>
      </c>
      <c r="H546" s="117">
        <v>2.4</v>
      </c>
      <c r="I546" s="118">
        <v>92</v>
      </c>
      <c r="J546" s="165">
        <v>0.11</v>
      </c>
      <c r="K546" s="42" t="s">
        <v>246</v>
      </c>
    </row>
    <row r="547" spans="1:11" x14ac:dyDescent="0.25">
      <c r="A547" s="36"/>
      <c r="B547" s="30" t="s">
        <v>30</v>
      </c>
      <c r="C547" s="82"/>
      <c r="D547" s="82">
        <v>71</v>
      </c>
      <c r="E547" s="122">
        <v>64</v>
      </c>
      <c r="F547" s="118"/>
      <c r="G547" s="117"/>
      <c r="H547" s="117"/>
      <c r="I547" s="116"/>
      <c r="J547" s="165"/>
    </row>
    <row r="548" spans="1:11" x14ac:dyDescent="0.25">
      <c r="A548" s="36"/>
      <c r="B548" s="30" t="s">
        <v>32</v>
      </c>
      <c r="C548" s="31"/>
      <c r="D548" s="31">
        <v>24</v>
      </c>
      <c r="E548" s="159">
        <v>24</v>
      </c>
      <c r="F548" s="118"/>
      <c r="G548" s="117"/>
      <c r="H548" s="117"/>
      <c r="I548" s="116"/>
      <c r="J548" s="165"/>
    </row>
    <row r="549" spans="1:11" x14ac:dyDescent="0.25">
      <c r="A549" s="36"/>
      <c r="B549" s="30" t="s">
        <v>106</v>
      </c>
      <c r="C549" s="31"/>
      <c r="D549" s="31">
        <v>5.0999999999999996</v>
      </c>
      <c r="E549" s="159">
        <v>5</v>
      </c>
      <c r="F549" s="118"/>
      <c r="G549" s="117"/>
      <c r="H549" s="117"/>
      <c r="I549" s="116"/>
      <c r="J549" s="165"/>
    </row>
    <row r="550" spans="1:11" x14ac:dyDescent="0.25">
      <c r="A550" s="36"/>
      <c r="B550" s="30" t="s">
        <v>34</v>
      </c>
      <c r="C550" s="82"/>
      <c r="D550" s="82">
        <v>2.2999999999999998</v>
      </c>
      <c r="E550" s="122">
        <v>2.2999999999999998</v>
      </c>
      <c r="F550" s="118"/>
      <c r="G550" s="117"/>
      <c r="H550" s="117"/>
      <c r="I550" s="116"/>
      <c r="J550" s="165"/>
    </row>
    <row r="551" spans="1:11" x14ac:dyDescent="0.25">
      <c r="A551" s="36"/>
      <c r="B551" s="65" t="s">
        <v>31</v>
      </c>
      <c r="C551" s="82"/>
      <c r="D551" s="82">
        <v>0.5</v>
      </c>
      <c r="E551" s="122">
        <v>0.5</v>
      </c>
      <c r="F551" s="118"/>
      <c r="G551" s="117"/>
      <c r="H551" s="117"/>
      <c r="I551" s="116"/>
      <c r="J551" s="165"/>
    </row>
    <row r="552" spans="1:11" ht="30" x14ac:dyDescent="0.25">
      <c r="A552" s="67" t="s">
        <v>35</v>
      </c>
      <c r="B552" s="68"/>
      <c r="C552" s="69" t="s">
        <v>36</v>
      </c>
      <c r="D552" s="70"/>
      <c r="E552" s="71"/>
      <c r="F552" s="72">
        <v>2.6</v>
      </c>
      <c r="G552" s="73">
        <v>2</v>
      </c>
      <c r="H552" s="74">
        <v>11.9</v>
      </c>
      <c r="I552" s="73">
        <v>76</v>
      </c>
      <c r="J552" s="72">
        <v>1.2</v>
      </c>
      <c r="K552" s="42" t="s">
        <v>37</v>
      </c>
    </row>
    <row r="553" spans="1:11" x14ac:dyDescent="0.25">
      <c r="A553" s="67"/>
      <c r="B553" s="68" t="s">
        <v>38</v>
      </c>
      <c r="C553" s="75"/>
      <c r="D553" s="76">
        <v>0.5</v>
      </c>
      <c r="E553" s="69">
        <v>0.5</v>
      </c>
      <c r="F553" s="72"/>
      <c r="G553" s="72"/>
      <c r="H553" s="73"/>
      <c r="I553" s="73"/>
      <c r="J553" s="72"/>
    </row>
    <row r="554" spans="1:11" x14ac:dyDescent="0.25">
      <c r="A554" s="67"/>
      <c r="B554" s="68" t="s">
        <v>39</v>
      </c>
      <c r="C554" s="75"/>
      <c r="D554" s="76">
        <v>7</v>
      </c>
      <c r="E554" s="69">
        <v>7</v>
      </c>
      <c r="F554" s="72"/>
      <c r="G554" s="72"/>
      <c r="H554" s="73"/>
      <c r="I554" s="72"/>
      <c r="J554" s="72"/>
    </row>
    <row r="555" spans="1:11" x14ac:dyDescent="0.25">
      <c r="A555" s="67"/>
      <c r="B555" s="77" t="s">
        <v>32</v>
      </c>
      <c r="C555" s="75"/>
      <c r="D555" s="76">
        <v>92</v>
      </c>
      <c r="E555" s="69">
        <v>90</v>
      </c>
      <c r="F555" s="72"/>
      <c r="G555" s="72"/>
      <c r="H555" s="73"/>
      <c r="I555" s="72"/>
      <c r="J555" s="72"/>
    </row>
    <row r="556" spans="1:11" x14ac:dyDescent="0.25">
      <c r="A556" s="67"/>
      <c r="B556" s="68" t="s">
        <v>40</v>
      </c>
      <c r="C556" s="75"/>
      <c r="D556" s="76">
        <v>70</v>
      </c>
      <c r="E556" s="69">
        <v>70</v>
      </c>
      <c r="F556" s="72"/>
      <c r="G556" s="72"/>
      <c r="H556" s="73"/>
      <c r="I556" s="72"/>
      <c r="J556" s="72"/>
    </row>
    <row r="557" spans="1:11" ht="30" x14ac:dyDescent="0.25">
      <c r="A557" s="78" t="s">
        <v>41</v>
      </c>
      <c r="B557" s="30"/>
      <c r="C557" s="79" t="s">
        <v>42</v>
      </c>
      <c r="D557" s="80"/>
      <c r="E557" s="54"/>
      <c r="F557" s="81">
        <v>1.9</v>
      </c>
      <c r="G557" s="82">
        <v>4.4000000000000004</v>
      </c>
      <c r="H557" s="83">
        <v>13</v>
      </c>
      <c r="I557" s="82">
        <v>99</v>
      </c>
      <c r="J557" s="84"/>
      <c r="K557" s="42" t="s">
        <v>43</v>
      </c>
    </row>
    <row r="558" spans="1:11" x14ac:dyDescent="0.25">
      <c r="A558" s="78"/>
      <c r="B558" s="30" t="s">
        <v>44</v>
      </c>
      <c r="C558" s="31"/>
      <c r="D558" s="81">
        <v>25</v>
      </c>
      <c r="E558" s="82">
        <v>25</v>
      </c>
      <c r="F558" s="81"/>
      <c r="G558" s="82"/>
      <c r="H558" s="82"/>
      <c r="I558" s="82"/>
      <c r="J558" s="85"/>
    </row>
    <row r="559" spans="1:11" x14ac:dyDescent="0.25">
      <c r="A559" s="78"/>
      <c r="B559" s="30" t="s">
        <v>34</v>
      </c>
      <c r="C559" s="31"/>
      <c r="D559" s="81">
        <v>5</v>
      </c>
      <c r="E559" s="82">
        <v>5</v>
      </c>
      <c r="F559" s="81" t="s">
        <v>45</v>
      </c>
      <c r="G559" s="82"/>
      <c r="H559" s="82"/>
      <c r="I559" s="82"/>
      <c r="J559" s="85"/>
    </row>
    <row r="560" spans="1:11" ht="30.75" thickBot="1" x14ac:dyDescent="0.3">
      <c r="A560" s="36" t="s">
        <v>46</v>
      </c>
      <c r="B560" s="65"/>
      <c r="C560" s="82">
        <v>70</v>
      </c>
      <c r="D560" s="83">
        <v>79.8</v>
      </c>
      <c r="E560" s="81">
        <v>70</v>
      </c>
      <c r="F560" s="81">
        <v>0.2</v>
      </c>
      <c r="G560" s="82">
        <v>0.01</v>
      </c>
      <c r="H560" s="83">
        <v>15</v>
      </c>
      <c r="I560" s="82">
        <v>61</v>
      </c>
      <c r="J560" s="86">
        <v>7</v>
      </c>
      <c r="K560" s="42" t="s">
        <v>47</v>
      </c>
    </row>
    <row r="561" spans="1:11" ht="15.75" thickBot="1" x14ac:dyDescent="0.3">
      <c r="A561" s="87" t="s">
        <v>48</v>
      </c>
      <c r="B561" s="88"/>
      <c r="C561" s="89">
        <v>357</v>
      </c>
      <c r="D561" s="48"/>
      <c r="E561" s="47"/>
      <c r="F561" s="197">
        <f>SUM(F545:F560)</f>
        <v>11.9</v>
      </c>
      <c r="G561" s="197">
        <f>SUM(G545:G560)</f>
        <v>12.31</v>
      </c>
      <c r="H561" s="197">
        <f>SUM(H545:H560)</f>
        <v>42.3</v>
      </c>
      <c r="I561" s="197">
        <f>SUM(I545:I560)</f>
        <v>328</v>
      </c>
      <c r="J561" s="197">
        <f>SUM(J545:J560)</f>
        <v>8.31</v>
      </c>
      <c r="K561" s="93"/>
    </row>
    <row r="562" spans="1:11" x14ac:dyDescent="0.25">
      <c r="A562" s="78"/>
      <c r="B562" s="127" t="s">
        <v>49</v>
      </c>
      <c r="C562" s="79"/>
      <c r="D562" s="83"/>
      <c r="E562" s="82"/>
      <c r="F562" s="82"/>
      <c r="G562" s="83"/>
      <c r="H562" s="82"/>
      <c r="I562" s="128"/>
      <c r="J562" s="96"/>
    </row>
    <row r="563" spans="1:11" ht="30.75" thickBot="1" x14ac:dyDescent="0.3">
      <c r="A563" s="36" t="s">
        <v>50</v>
      </c>
      <c r="B563" s="65"/>
      <c r="C563" s="31">
        <v>90</v>
      </c>
      <c r="D563" s="83">
        <v>90</v>
      </c>
      <c r="E563" s="82">
        <v>90</v>
      </c>
      <c r="F563" s="81">
        <v>0.75</v>
      </c>
      <c r="G563" s="82">
        <v>0</v>
      </c>
      <c r="H563" s="83">
        <v>10</v>
      </c>
      <c r="I563" s="82">
        <v>43</v>
      </c>
      <c r="J563" s="96">
        <v>3</v>
      </c>
      <c r="K563" s="42" t="s">
        <v>51</v>
      </c>
    </row>
    <row r="564" spans="1:11" ht="15.75" thickBot="1" x14ac:dyDescent="0.3">
      <c r="A564" s="87" t="s">
        <v>48</v>
      </c>
      <c r="B564" s="88"/>
      <c r="C564" s="89">
        <v>90</v>
      </c>
      <c r="D564" s="97"/>
      <c r="E564" s="98"/>
      <c r="F564" s="99">
        <f>SUM(F563)</f>
        <v>0.75</v>
      </c>
      <c r="G564" s="99">
        <f>SUM(G563)</f>
        <v>0</v>
      </c>
      <c r="H564" s="99">
        <f>SUM(H563)</f>
        <v>10</v>
      </c>
      <c r="I564" s="99">
        <f>SUM(I563)</f>
        <v>43</v>
      </c>
      <c r="J564" s="99">
        <f>SUM(J563)</f>
        <v>3</v>
      </c>
      <c r="K564" s="93"/>
    </row>
    <row r="565" spans="1:11" x14ac:dyDescent="0.25">
      <c r="A565" s="29"/>
      <c r="B565" s="52" t="s">
        <v>52</v>
      </c>
      <c r="C565" s="175"/>
      <c r="D565" s="102"/>
      <c r="E565" s="176"/>
      <c r="F565" s="269"/>
      <c r="G565" s="268"/>
      <c r="H565" s="269"/>
      <c r="I565" s="229"/>
      <c r="J565" s="258"/>
      <c r="K565" s="105"/>
    </row>
    <row r="566" spans="1:11" x14ac:dyDescent="0.25">
      <c r="A566" s="106" t="s">
        <v>107</v>
      </c>
      <c r="B566" s="107"/>
      <c r="C566" s="108">
        <v>40</v>
      </c>
      <c r="D566" s="179"/>
      <c r="E566" s="180"/>
      <c r="F566" s="109">
        <v>0.76</v>
      </c>
      <c r="G566" s="110">
        <v>3.56</v>
      </c>
      <c r="H566" s="109">
        <v>3.08</v>
      </c>
      <c r="I566" s="110">
        <v>47.6</v>
      </c>
      <c r="J566" s="181">
        <v>2.8</v>
      </c>
      <c r="K566" s="112"/>
    </row>
    <row r="567" spans="1:11" x14ac:dyDescent="0.25">
      <c r="A567" s="106"/>
      <c r="B567" s="114" t="s">
        <v>108</v>
      </c>
      <c r="C567" s="182"/>
      <c r="D567" s="183">
        <v>42</v>
      </c>
      <c r="E567" s="108">
        <v>40</v>
      </c>
      <c r="F567" s="109"/>
      <c r="G567" s="110"/>
      <c r="H567" s="109"/>
      <c r="I567" s="110"/>
      <c r="J567" s="184"/>
      <c r="K567" s="185"/>
    </row>
    <row r="568" spans="1:11" ht="30" x14ac:dyDescent="0.25">
      <c r="A568" s="36" t="s">
        <v>247</v>
      </c>
      <c r="B568" s="30"/>
      <c r="C568" s="82" t="s">
        <v>248</v>
      </c>
      <c r="D568" s="173"/>
      <c r="E568" s="173"/>
      <c r="F568" s="117">
        <v>6.8</v>
      </c>
      <c r="G568" s="117">
        <v>2</v>
      </c>
      <c r="H568" s="116">
        <v>11.8</v>
      </c>
      <c r="I568" s="117">
        <v>92.4</v>
      </c>
      <c r="J568" s="165">
        <v>4.2</v>
      </c>
      <c r="K568" s="42" t="s">
        <v>58</v>
      </c>
    </row>
    <row r="569" spans="1:11" ht="30" x14ac:dyDescent="0.25">
      <c r="A569" s="36"/>
      <c r="B569" s="30" t="s">
        <v>113</v>
      </c>
      <c r="C569" s="82"/>
      <c r="D569" s="173">
        <v>24.13</v>
      </c>
      <c r="E569" s="173">
        <v>19.3</v>
      </c>
      <c r="F569" s="118"/>
      <c r="G569" s="117"/>
      <c r="H569" s="116"/>
      <c r="I569" s="118"/>
      <c r="J569" s="165"/>
      <c r="K569" s="42" t="s">
        <v>249</v>
      </c>
    </row>
    <row r="570" spans="1:11" x14ac:dyDescent="0.25">
      <c r="A570" s="36"/>
      <c r="B570" s="30" t="s">
        <v>250</v>
      </c>
      <c r="C570" s="82"/>
      <c r="D570" s="173">
        <v>4.76</v>
      </c>
      <c r="E570" s="173">
        <v>4</v>
      </c>
      <c r="F570" s="118"/>
      <c r="G570" s="117"/>
      <c r="H570" s="116"/>
      <c r="I570" s="118"/>
      <c r="J570" s="165"/>
    </row>
    <row r="571" spans="1:11" x14ac:dyDescent="0.25">
      <c r="A571" s="36"/>
      <c r="B571" s="30" t="s">
        <v>30</v>
      </c>
      <c r="C571" s="82"/>
      <c r="D571" s="173">
        <v>1.1200000000000001</v>
      </c>
      <c r="E571" s="173">
        <v>1</v>
      </c>
      <c r="F571" s="118"/>
      <c r="G571" s="117"/>
      <c r="H571" s="116"/>
      <c r="I571" s="118"/>
      <c r="J571" s="165"/>
    </row>
    <row r="572" spans="1:11" x14ac:dyDescent="0.25">
      <c r="A572" s="36"/>
      <c r="B572" s="30" t="s">
        <v>77</v>
      </c>
      <c r="C572" s="82"/>
      <c r="D572" s="173">
        <v>1.6</v>
      </c>
      <c r="E572" s="173">
        <v>1.6</v>
      </c>
      <c r="F572" s="118"/>
      <c r="G572" s="117"/>
      <c r="H572" s="116"/>
      <c r="I572" s="118"/>
      <c r="J572" s="165"/>
    </row>
    <row r="573" spans="1:11" ht="30" x14ac:dyDescent="0.25">
      <c r="A573" s="36"/>
      <c r="B573" s="30" t="s">
        <v>241</v>
      </c>
      <c r="C573" s="82"/>
      <c r="D573" s="173"/>
      <c r="E573" s="173">
        <v>25</v>
      </c>
      <c r="F573" s="118"/>
      <c r="G573" s="117"/>
      <c r="H573" s="116"/>
      <c r="I573" s="118"/>
      <c r="J573" s="165"/>
    </row>
    <row r="574" spans="1:11" x14ac:dyDescent="0.25">
      <c r="A574" s="36"/>
      <c r="B574" s="30" t="s">
        <v>60</v>
      </c>
      <c r="C574" s="82"/>
      <c r="D574" s="173">
        <v>83.5</v>
      </c>
      <c r="E574" s="173">
        <v>50</v>
      </c>
      <c r="F574" s="118"/>
      <c r="G574" s="118"/>
      <c r="H574" s="118"/>
      <c r="I574" s="118"/>
      <c r="J574" s="165"/>
    </row>
    <row r="575" spans="1:11" x14ac:dyDescent="0.25">
      <c r="A575" s="36"/>
      <c r="B575" s="30" t="s">
        <v>62</v>
      </c>
      <c r="C575" s="82"/>
      <c r="D575" s="173">
        <v>8.7799999999999994</v>
      </c>
      <c r="E575" s="173">
        <v>6.6</v>
      </c>
      <c r="F575" s="118"/>
      <c r="G575" s="117"/>
      <c r="H575" s="116"/>
      <c r="I575" s="117"/>
      <c r="J575" s="165"/>
    </row>
    <row r="576" spans="1:11" x14ac:dyDescent="0.25">
      <c r="A576" s="36"/>
      <c r="B576" s="65" t="s">
        <v>63</v>
      </c>
      <c r="C576" s="82"/>
      <c r="D576" s="173">
        <v>7.85</v>
      </c>
      <c r="E576" s="173">
        <v>6.6</v>
      </c>
      <c r="F576" s="118"/>
      <c r="G576" s="117"/>
      <c r="H576" s="116"/>
      <c r="I576" s="117"/>
      <c r="J576" s="165"/>
    </row>
    <row r="577" spans="1:11" x14ac:dyDescent="0.25">
      <c r="A577" s="36"/>
      <c r="B577" s="65" t="s">
        <v>204</v>
      </c>
      <c r="C577" s="82"/>
      <c r="D577" s="173">
        <v>6.6</v>
      </c>
      <c r="E577" s="173">
        <v>6.6</v>
      </c>
      <c r="F577" s="118"/>
      <c r="G577" s="117"/>
      <c r="H577" s="116"/>
      <c r="I577" s="117"/>
      <c r="J577" s="165"/>
    </row>
    <row r="578" spans="1:11" ht="30" x14ac:dyDescent="0.25">
      <c r="A578" s="36"/>
      <c r="B578" s="65" t="s">
        <v>64</v>
      </c>
      <c r="C578" s="82"/>
      <c r="D578" s="173">
        <v>3</v>
      </c>
      <c r="E578" s="173">
        <v>3</v>
      </c>
      <c r="F578" s="118"/>
      <c r="G578" s="117"/>
      <c r="H578" s="116"/>
      <c r="I578" s="117"/>
      <c r="J578" s="165"/>
    </row>
    <row r="579" spans="1:11" x14ac:dyDescent="0.25">
      <c r="A579" s="36"/>
      <c r="B579" s="65" t="s">
        <v>31</v>
      </c>
      <c r="C579" s="82"/>
      <c r="D579" s="82">
        <v>1</v>
      </c>
      <c r="E579" s="82">
        <v>1</v>
      </c>
      <c r="F579" s="118"/>
      <c r="G579" s="117"/>
      <c r="H579" s="116"/>
      <c r="I579" s="117"/>
      <c r="J579" s="165"/>
    </row>
    <row r="580" spans="1:11" x14ac:dyDescent="0.25">
      <c r="A580" s="36"/>
      <c r="B580" s="65" t="s">
        <v>40</v>
      </c>
      <c r="C580" s="82"/>
      <c r="D580" s="173">
        <v>116</v>
      </c>
      <c r="E580" s="173">
        <v>116</v>
      </c>
      <c r="F580" s="118"/>
      <c r="G580" s="117"/>
      <c r="H580" s="116"/>
      <c r="I580" s="117"/>
      <c r="J580" s="165"/>
    </row>
    <row r="581" spans="1:11" ht="30" x14ac:dyDescent="0.25">
      <c r="A581" s="36" t="s">
        <v>251</v>
      </c>
      <c r="B581" s="30"/>
      <c r="C581" s="82" t="s">
        <v>252</v>
      </c>
      <c r="D581" s="187"/>
      <c r="E581" s="173"/>
      <c r="F581" s="116">
        <v>11</v>
      </c>
      <c r="G581" s="117">
        <v>14.1</v>
      </c>
      <c r="H581" s="116">
        <v>25</v>
      </c>
      <c r="I581" s="117">
        <v>270</v>
      </c>
      <c r="J581" s="165">
        <v>0.33</v>
      </c>
      <c r="K581" s="42" t="s">
        <v>253</v>
      </c>
    </row>
    <row r="582" spans="1:11" x14ac:dyDescent="0.25">
      <c r="A582" s="36"/>
      <c r="B582" s="65" t="s">
        <v>59</v>
      </c>
      <c r="C582" s="79"/>
      <c r="D582" s="116">
        <v>100.54</v>
      </c>
      <c r="E582" s="173">
        <v>74</v>
      </c>
      <c r="F582" s="116"/>
      <c r="G582" s="117"/>
      <c r="H582" s="116"/>
      <c r="I582" s="117"/>
      <c r="J582" s="294"/>
    </row>
    <row r="583" spans="1:11" ht="30" x14ac:dyDescent="0.25">
      <c r="A583" s="36"/>
      <c r="B583" s="65" t="s">
        <v>254</v>
      </c>
      <c r="C583" s="79"/>
      <c r="D583" s="187"/>
      <c r="E583" s="173">
        <v>47</v>
      </c>
      <c r="F583" s="116"/>
      <c r="G583" s="117"/>
      <c r="H583" s="116"/>
      <c r="I583" s="117"/>
      <c r="J583" s="165"/>
    </row>
    <row r="584" spans="1:11" x14ac:dyDescent="0.25">
      <c r="A584" s="36"/>
      <c r="B584" s="65" t="s">
        <v>72</v>
      </c>
      <c r="C584" s="82"/>
      <c r="D584" s="187">
        <v>48.75</v>
      </c>
      <c r="E584" s="173">
        <v>39</v>
      </c>
      <c r="F584" s="116"/>
      <c r="G584" s="117"/>
      <c r="H584" s="116"/>
      <c r="I584" s="117"/>
      <c r="J584" s="165"/>
    </row>
    <row r="585" spans="1:11" x14ac:dyDescent="0.25">
      <c r="A585" s="36"/>
      <c r="B585" s="65" t="s">
        <v>60</v>
      </c>
      <c r="C585" s="82"/>
      <c r="D585" s="187">
        <v>88.51</v>
      </c>
      <c r="E585" s="173">
        <v>53</v>
      </c>
      <c r="F585" s="116"/>
      <c r="G585" s="117"/>
      <c r="H585" s="116"/>
      <c r="I585" s="117"/>
      <c r="J585" s="165"/>
    </row>
    <row r="586" spans="1:11" x14ac:dyDescent="0.25">
      <c r="A586" s="36"/>
      <c r="B586" s="65" t="s">
        <v>63</v>
      </c>
      <c r="C586" s="82"/>
      <c r="D586" s="83">
        <v>22.85</v>
      </c>
      <c r="E586" s="173">
        <v>19.2</v>
      </c>
      <c r="F586" s="116"/>
      <c r="G586" s="117"/>
      <c r="H586" s="116"/>
      <c r="I586" s="117"/>
      <c r="J586" s="165"/>
    </row>
    <row r="587" spans="1:11" x14ac:dyDescent="0.25">
      <c r="A587" s="36"/>
      <c r="B587" s="65" t="s">
        <v>62</v>
      </c>
      <c r="C587" s="82"/>
      <c r="D587" s="83">
        <v>42.56</v>
      </c>
      <c r="E587" s="173">
        <v>32</v>
      </c>
      <c r="F587" s="116"/>
      <c r="G587" s="117"/>
      <c r="H587" s="116"/>
      <c r="I587" s="117"/>
      <c r="J587" s="165"/>
    </row>
    <row r="588" spans="1:11" x14ac:dyDescent="0.25">
      <c r="A588" s="36"/>
      <c r="B588" s="65" t="s">
        <v>31</v>
      </c>
      <c r="C588" s="82"/>
      <c r="D588" s="83">
        <v>0.7</v>
      </c>
      <c r="E588" s="173">
        <v>0.7</v>
      </c>
      <c r="F588" s="116"/>
      <c r="G588" s="117"/>
      <c r="H588" s="116"/>
      <c r="I588" s="117"/>
      <c r="J588" s="165"/>
    </row>
    <row r="589" spans="1:11" ht="30" x14ac:dyDescent="0.25">
      <c r="A589" s="36"/>
      <c r="B589" s="65" t="s">
        <v>64</v>
      </c>
      <c r="C589" s="82"/>
      <c r="D589" s="83">
        <v>3</v>
      </c>
      <c r="E589" s="173">
        <v>3</v>
      </c>
      <c r="F589" s="116"/>
      <c r="G589" s="117"/>
      <c r="H589" s="116"/>
      <c r="I589" s="117"/>
      <c r="J589" s="165"/>
    </row>
    <row r="590" spans="1:11" x14ac:dyDescent="0.25">
      <c r="A590" s="36"/>
      <c r="B590" s="237" t="s">
        <v>255</v>
      </c>
      <c r="C590" s="82"/>
      <c r="D590" s="83"/>
      <c r="E590" s="173">
        <v>54</v>
      </c>
      <c r="F590" s="116"/>
      <c r="G590" s="117"/>
      <c r="H590" s="116"/>
      <c r="I590" s="117"/>
      <c r="J590" s="165"/>
    </row>
    <row r="591" spans="1:11" x14ac:dyDescent="0.25">
      <c r="A591" s="36"/>
      <c r="B591" s="65" t="s">
        <v>73</v>
      </c>
      <c r="C591" s="79"/>
      <c r="D591" s="83">
        <v>2</v>
      </c>
      <c r="E591" s="173">
        <v>2</v>
      </c>
      <c r="F591" s="116"/>
      <c r="G591" s="117"/>
      <c r="H591" s="116"/>
      <c r="I591" s="117"/>
      <c r="J591" s="165"/>
    </row>
    <row r="592" spans="1:11" x14ac:dyDescent="0.25">
      <c r="A592" s="36"/>
      <c r="B592" s="65" t="s">
        <v>34</v>
      </c>
      <c r="C592" s="79"/>
      <c r="D592" s="187">
        <v>2.8</v>
      </c>
      <c r="E592" s="173">
        <v>2.8</v>
      </c>
      <c r="F592" s="116"/>
      <c r="G592" s="117"/>
      <c r="H592" s="116"/>
      <c r="I592" s="117"/>
      <c r="J592" s="165"/>
    </row>
    <row r="593" spans="1:11" x14ac:dyDescent="0.25">
      <c r="A593" s="36"/>
      <c r="B593" s="65" t="s">
        <v>162</v>
      </c>
      <c r="C593" s="79"/>
      <c r="D593" s="83">
        <v>41</v>
      </c>
      <c r="E593" s="173">
        <v>41</v>
      </c>
      <c r="F593" s="116"/>
      <c r="G593" s="117"/>
      <c r="H593" s="116"/>
      <c r="I593" s="117"/>
      <c r="J593" s="165"/>
    </row>
    <row r="594" spans="1:11" x14ac:dyDescent="0.25">
      <c r="A594" s="36"/>
      <c r="B594" s="65" t="s">
        <v>39</v>
      </c>
      <c r="C594" s="79"/>
      <c r="D594" s="83">
        <v>0.5</v>
      </c>
      <c r="E594" s="173">
        <v>0.5</v>
      </c>
      <c r="F594" s="116"/>
      <c r="G594" s="117"/>
      <c r="H594" s="116"/>
      <c r="I594" s="117"/>
      <c r="J594" s="165"/>
    </row>
    <row r="595" spans="1:11" x14ac:dyDescent="0.25">
      <c r="A595" s="36"/>
      <c r="B595" s="65" t="s">
        <v>63</v>
      </c>
      <c r="C595" s="79"/>
      <c r="D595" s="83">
        <v>1.07</v>
      </c>
      <c r="E595" s="173">
        <v>0.9</v>
      </c>
      <c r="F595" s="116"/>
      <c r="G595" s="117"/>
      <c r="H595" s="116"/>
      <c r="I595" s="117"/>
      <c r="J595" s="165"/>
    </row>
    <row r="596" spans="1:11" x14ac:dyDescent="0.25">
      <c r="A596" s="36"/>
      <c r="B596" s="65" t="s">
        <v>62</v>
      </c>
      <c r="C596" s="79"/>
      <c r="D596" s="83">
        <v>3.99</v>
      </c>
      <c r="E596" s="173">
        <v>3</v>
      </c>
      <c r="F596" s="116"/>
      <c r="G596" s="117"/>
      <c r="H596" s="116"/>
      <c r="I596" s="117"/>
      <c r="J596" s="165"/>
    </row>
    <row r="597" spans="1:11" x14ac:dyDescent="0.25">
      <c r="A597" s="36"/>
      <c r="B597" s="65" t="s">
        <v>31</v>
      </c>
      <c r="C597" s="79"/>
      <c r="D597" s="83">
        <v>0.3</v>
      </c>
      <c r="E597" s="173">
        <v>0.3</v>
      </c>
      <c r="F597" s="116"/>
      <c r="G597" s="117"/>
      <c r="H597" s="116"/>
      <c r="I597" s="117"/>
      <c r="J597" s="165"/>
    </row>
    <row r="598" spans="1:11" ht="30" x14ac:dyDescent="0.25">
      <c r="A598" s="36" t="s">
        <v>74</v>
      </c>
      <c r="B598" s="30"/>
      <c r="C598" s="82">
        <v>130</v>
      </c>
      <c r="D598" s="116"/>
      <c r="E598" s="117"/>
      <c r="F598" s="118"/>
      <c r="G598" s="117"/>
      <c r="H598" s="116">
        <v>13</v>
      </c>
      <c r="I598" s="118">
        <v>52</v>
      </c>
      <c r="J598" s="119"/>
      <c r="K598" s="42" t="s">
        <v>75</v>
      </c>
    </row>
    <row r="599" spans="1:11" ht="30" x14ac:dyDescent="0.25">
      <c r="A599" s="36"/>
      <c r="B599" s="30" t="s">
        <v>76</v>
      </c>
      <c r="C599" s="82"/>
      <c r="D599" s="116">
        <v>15.2</v>
      </c>
      <c r="E599" s="117">
        <v>15.2</v>
      </c>
      <c r="F599" s="118"/>
      <c r="G599" s="117"/>
      <c r="H599" s="116"/>
      <c r="I599" s="118"/>
      <c r="J599" s="119"/>
    </row>
    <row r="600" spans="1:11" x14ac:dyDescent="0.25">
      <c r="A600" s="36"/>
      <c r="B600" s="30" t="s">
        <v>39</v>
      </c>
      <c r="C600" s="82"/>
      <c r="D600" s="116">
        <v>6</v>
      </c>
      <c r="E600" s="117">
        <v>6</v>
      </c>
      <c r="F600" s="118"/>
      <c r="G600" s="117"/>
      <c r="H600" s="116"/>
      <c r="I600" s="118"/>
      <c r="J600" s="119"/>
    </row>
    <row r="601" spans="1:11" x14ac:dyDescent="0.25">
      <c r="A601" s="36"/>
      <c r="B601" s="30" t="s">
        <v>77</v>
      </c>
      <c r="C601" s="82"/>
      <c r="D601" s="117">
        <v>130</v>
      </c>
      <c r="E601" s="117">
        <v>130</v>
      </c>
      <c r="F601" s="117"/>
      <c r="G601" s="117"/>
      <c r="H601" s="117"/>
      <c r="I601" s="117"/>
      <c r="J601" s="119"/>
    </row>
    <row r="602" spans="1:11" x14ac:dyDescent="0.25">
      <c r="A602" s="78" t="s">
        <v>68</v>
      </c>
      <c r="B602" s="30"/>
      <c r="C602" s="31">
        <v>15</v>
      </c>
      <c r="D602" s="122">
        <v>15</v>
      </c>
      <c r="E602" s="81">
        <v>15</v>
      </c>
      <c r="F602" s="82">
        <v>1.2</v>
      </c>
      <c r="G602" s="83">
        <v>0.1</v>
      </c>
      <c r="H602" s="82">
        <v>7.3</v>
      </c>
      <c r="I602" s="83">
        <v>36</v>
      </c>
      <c r="J602" s="96">
        <v>0</v>
      </c>
    </row>
    <row r="603" spans="1:11" ht="15.75" thickBot="1" x14ac:dyDescent="0.3">
      <c r="A603" s="43" t="s">
        <v>78</v>
      </c>
      <c r="B603" s="44"/>
      <c r="C603" s="239">
        <v>30</v>
      </c>
      <c r="D603" s="240">
        <v>30</v>
      </c>
      <c r="E603" s="239">
        <v>30</v>
      </c>
      <c r="F603" s="82">
        <v>1.5</v>
      </c>
      <c r="G603" s="83">
        <v>0.3</v>
      </c>
      <c r="H603" s="82">
        <v>14.3</v>
      </c>
      <c r="I603" s="83">
        <v>66</v>
      </c>
      <c r="J603" s="96"/>
      <c r="K603" s="51"/>
    </row>
    <row r="604" spans="1:11" ht="15.75" thickBot="1" x14ac:dyDescent="0.3">
      <c r="A604" s="87" t="s">
        <v>48</v>
      </c>
      <c r="B604" s="88"/>
      <c r="C604" s="99">
        <v>592</v>
      </c>
      <c r="D604" s="48"/>
      <c r="E604" s="47"/>
      <c r="F604" s="171">
        <f>SUM(F565:F603)</f>
        <v>21.259999999999998</v>
      </c>
      <c r="G604" s="171">
        <f>SUM(G565:G603)</f>
        <v>20.060000000000002</v>
      </c>
      <c r="H604" s="171">
        <f>SUM(H565:H603)</f>
        <v>74.48</v>
      </c>
      <c r="I604" s="171">
        <f>SUM(I565:I603)</f>
        <v>564</v>
      </c>
      <c r="J604" s="171">
        <f>SUM(J565:J603)</f>
        <v>7.33</v>
      </c>
      <c r="K604" s="93"/>
    </row>
    <row r="605" spans="1:11" x14ac:dyDescent="0.25">
      <c r="A605" s="29"/>
      <c r="B605" s="52" t="s">
        <v>79</v>
      </c>
      <c r="C605" s="175"/>
      <c r="D605" s="103"/>
      <c r="E605" s="100"/>
      <c r="F605" s="100"/>
      <c r="G605" s="100"/>
      <c r="H605" s="100"/>
      <c r="I605" s="229"/>
      <c r="J605" s="56"/>
      <c r="K605" s="105"/>
    </row>
    <row r="606" spans="1:11" ht="30" x14ac:dyDescent="0.25">
      <c r="A606" s="78" t="s">
        <v>87</v>
      </c>
      <c r="B606" s="30"/>
      <c r="C606" s="82" t="s">
        <v>256</v>
      </c>
      <c r="D606" s="83"/>
      <c r="E606" s="82"/>
      <c r="F606" s="82">
        <v>4</v>
      </c>
      <c r="G606" s="82">
        <v>3.2</v>
      </c>
      <c r="H606" s="82">
        <v>5.0999999999999996</v>
      </c>
      <c r="I606" s="81">
        <v>65</v>
      </c>
      <c r="J606" s="96">
        <v>1.05</v>
      </c>
      <c r="K606" s="42" t="s">
        <v>88</v>
      </c>
    </row>
    <row r="607" spans="1:11" x14ac:dyDescent="0.25">
      <c r="A607" s="78"/>
      <c r="B607" s="30" t="s">
        <v>89</v>
      </c>
      <c r="C607" s="82"/>
      <c r="D607" s="83">
        <v>134</v>
      </c>
      <c r="E607" s="82">
        <v>130</v>
      </c>
      <c r="F607" s="82"/>
      <c r="G607" s="83"/>
      <c r="H607" s="82"/>
      <c r="I607" s="83"/>
      <c r="J607" s="96"/>
    </row>
    <row r="608" spans="1:11" x14ac:dyDescent="0.25">
      <c r="A608" s="78"/>
      <c r="B608" s="30" t="s">
        <v>82</v>
      </c>
      <c r="C608" s="82"/>
      <c r="D608" s="83">
        <v>3</v>
      </c>
      <c r="E608" s="82">
        <v>3</v>
      </c>
      <c r="F608" s="82"/>
      <c r="G608" s="83"/>
      <c r="H608" s="82"/>
      <c r="I608" s="83"/>
      <c r="J608" s="96"/>
    </row>
    <row r="609" spans="1:11" ht="30" x14ac:dyDescent="0.25">
      <c r="A609" s="36" t="s">
        <v>257</v>
      </c>
      <c r="B609" s="30"/>
      <c r="C609" s="79" t="s">
        <v>258</v>
      </c>
      <c r="D609" s="83"/>
      <c r="E609" s="82"/>
      <c r="F609" s="118">
        <v>5.7</v>
      </c>
      <c r="G609" s="117">
        <v>5.5</v>
      </c>
      <c r="H609" s="116">
        <v>16.7</v>
      </c>
      <c r="I609" s="117">
        <v>139</v>
      </c>
      <c r="J609" s="165">
        <v>0.24</v>
      </c>
      <c r="K609" s="42" t="s">
        <v>259</v>
      </c>
    </row>
    <row r="610" spans="1:11" x14ac:dyDescent="0.25">
      <c r="A610" s="36"/>
      <c r="B610" s="65" t="s">
        <v>133</v>
      </c>
      <c r="C610" s="79"/>
      <c r="D610" s="83">
        <v>70.08</v>
      </c>
      <c r="E610" s="82">
        <v>69</v>
      </c>
      <c r="F610" s="118"/>
      <c r="G610" s="117"/>
      <c r="H610" s="116"/>
      <c r="I610" s="117"/>
      <c r="J610" s="165"/>
    </row>
    <row r="611" spans="1:11" x14ac:dyDescent="0.25">
      <c r="A611" s="36"/>
      <c r="B611" s="65" t="s">
        <v>73</v>
      </c>
      <c r="C611" s="79"/>
      <c r="D611" s="83">
        <v>5</v>
      </c>
      <c r="E611" s="82">
        <v>5</v>
      </c>
      <c r="F611" s="118"/>
      <c r="G611" s="117"/>
      <c r="H611" s="116"/>
      <c r="I611" s="117"/>
      <c r="J611" s="165"/>
    </row>
    <row r="612" spans="1:11" x14ac:dyDescent="0.25">
      <c r="A612" s="36"/>
      <c r="B612" s="65" t="s">
        <v>30</v>
      </c>
      <c r="C612" s="79"/>
      <c r="D612" s="83">
        <v>3.4</v>
      </c>
      <c r="E612" s="82">
        <v>3</v>
      </c>
      <c r="F612" s="118"/>
      <c r="G612" s="117"/>
      <c r="H612" s="116"/>
      <c r="I612" s="117"/>
      <c r="J612" s="165"/>
    </row>
    <row r="613" spans="1:11" x14ac:dyDescent="0.25">
      <c r="A613" s="36"/>
      <c r="B613" s="65" t="s">
        <v>39</v>
      </c>
      <c r="C613" s="79"/>
      <c r="D613" s="83">
        <v>6</v>
      </c>
      <c r="E613" s="82">
        <v>6</v>
      </c>
      <c r="F613" s="118"/>
      <c r="G613" s="117"/>
      <c r="H613" s="116"/>
      <c r="I613" s="117"/>
      <c r="J613" s="294"/>
    </row>
    <row r="614" spans="1:11" x14ac:dyDescent="0.25">
      <c r="A614" s="36"/>
      <c r="B614" s="65" t="s">
        <v>134</v>
      </c>
      <c r="C614" s="79"/>
      <c r="D614" s="83">
        <v>3</v>
      </c>
      <c r="E614" s="82">
        <v>3</v>
      </c>
      <c r="F614" s="118"/>
      <c r="G614" s="117"/>
      <c r="H614" s="116"/>
      <c r="I614" s="117"/>
      <c r="J614" s="294"/>
    </row>
    <row r="615" spans="1:11" x14ac:dyDescent="0.25">
      <c r="A615" s="36"/>
      <c r="B615" s="65" t="s">
        <v>34</v>
      </c>
      <c r="C615" s="79"/>
      <c r="D615" s="83">
        <v>3</v>
      </c>
      <c r="E615" s="173">
        <v>3</v>
      </c>
      <c r="F615" s="118"/>
      <c r="G615" s="117"/>
      <c r="H615" s="116"/>
      <c r="I615" s="117"/>
      <c r="J615" s="294"/>
    </row>
    <row r="616" spans="1:11" ht="30" x14ac:dyDescent="0.25">
      <c r="A616" s="36"/>
      <c r="B616" s="65" t="s">
        <v>69</v>
      </c>
      <c r="C616" s="79"/>
      <c r="D616" s="83">
        <v>3</v>
      </c>
      <c r="E616" s="82">
        <v>3</v>
      </c>
      <c r="F616" s="118"/>
      <c r="G616" s="117"/>
      <c r="H616" s="116"/>
      <c r="I616" s="117"/>
      <c r="J616" s="294"/>
    </row>
    <row r="617" spans="1:11" x14ac:dyDescent="0.25">
      <c r="A617" s="36"/>
      <c r="B617" s="65" t="s">
        <v>31</v>
      </c>
      <c r="C617" s="79"/>
      <c r="D617" s="83">
        <v>0.3</v>
      </c>
      <c r="E617" s="82">
        <v>0.3</v>
      </c>
      <c r="F617" s="118"/>
      <c r="G617" s="117"/>
      <c r="H617" s="116"/>
      <c r="I617" s="117"/>
      <c r="J617" s="294"/>
    </row>
    <row r="618" spans="1:11" ht="30" x14ac:dyDescent="0.25">
      <c r="A618" s="36"/>
      <c r="B618" s="65" t="s">
        <v>224</v>
      </c>
      <c r="C618" s="79"/>
      <c r="D618" s="83">
        <v>20</v>
      </c>
      <c r="E618" s="82">
        <v>20</v>
      </c>
      <c r="F618" s="118"/>
      <c r="G618" s="117"/>
      <c r="H618" s="116"/>
      <c r="I618" s="117"/>
      <c r="J618" s="294"/>
    </row>
    <row r="619" spans="1:11" ht="22.5" x14ac:dyDescent="0.25">
      <c r="A619" s="131" t="s">
        <v>90</v>
      </c>
      <c r="B619" s="132"/>
      <c r="C619" s="133" t="s">
        <v>91</v>
      </c>
      <c r="D619" s="134"/>
      <c r="E619" s="135"/>
      <c r="F619" s="136">
        <v>0.03</v>
      </c>
      <c r="G619" s="137">
        <v>0.01</v>
      </c>
      <c r="H619" s="138">
        <v>5.6</v>
      </c>
      <c r="I619" s="136">
        <v>22.75</v>
      </c>
      <c r="J619" s="139">
        <v>1.59</v>
      </c>
      <c r="K619" s="140" t="s">
        <v>92</v>
      </c>
    </row>
    <row r="620" spans="1:11" x14ac:dyDescent="0.25">
      <c r="A620" s="131"/>
      <c r="B620" s="132" t="s">
        <v>38</v>
      </c>
      <c r="C620" s="133"/>
      <c r="D620" s="141">
        <v>0.3</v>
      </c>
      <c r="E620" s="142">
        <v>0.3</v>
      </c>
      <c r="F620" s="136"/>
      <c r="G620" s="137"/>
      <c r="H620" s="138"/>
      <c r="I620" s="136"/>
      <c r="J620" s="139"/>
      <c r="K620" s="140"/>
    </row>
    <row r="621" spans="1:11" x14ac:dyDescent="0.25">
      <c r="A621" s="131"/>
      <c r="B621" s="132" t="s">
        <v>39</v>
      </c>
      <c r="C621" s="133"/>
      <c r="D621" s="141">
        <v>4</v>
      </c>
      <c r="E621" s="142">
        <v>4</v>
      </c>
      <c r="F621" s="136"/>
      <c r="G621" s="137"/>
      <c r="H621" s="136"/>
      <c r="I621" s="136"/>
      <c r="J621" s="139"/>
      <c r="K621" s="140"/>
    </row>
    <row r="622" spans="1:11" x14ac:dyDescent="0.25">
      <c r="A622" s="131"/>
      <c r="B622" s="132" t="s">
        <v>93</v>
      </c>
      <c r="C622" s="133"/>
      <c r="D622" s="143">
        <v>2.8</v>
      </c>
      <c r="E622" s="142">
        <v>2.5</v>
      </c>
      <c r="F622" s="137"/>
      <c r="G622" s="138"/>
      <c r="H622" s="137"/>
      <c r="I622" s="138"/>
      <c r="J622" s="139"/>
      <c r="K622" s="140"/>
    </row>
    <row r="623" spans="1:11" ht="15.75" thickBot="1" x14ac:dyDescent="0.3">
      <c r="A623" s="131"/>
      <c r="B623" s="144" t="s">
        <v>40</v>
      </c>
      <c r="C623" s="133"/>
      <c r="D623" s="135">
        <v>100</v>
      </c>
      <c r="E623" s="135">
        <v>100</v>
      </c>
      <c r="F623" s="137"/>
      <c r="G623" s="138"/>
      <c r="H623" s="137"/>
      <c r="I623" s="138"/>
      <c r="J623" s="139"/>
      <c r="K623" s="140"/>
    </row>
    <row r="624" spans="1:11" ht="15.75" thickBot="1" x14ac:dyDescent="0.3">
      <c r="A624" s="87" t="s">
        <v>48</v>
      </c>
      <c r="B624" s="88"/>
      <c r="C624" s="125">
        <v>334.5</v>
      </c>
      <c r="D624" s="300"/>
      <c r="E624" s="301"/>
      <c r="F624" s="171">
        <f>SUM(F605:F623)</f>
        <v>9.7299999999999986</v>
      </c>
      <c r="G624" s="171">
        <f>SUM(G605:G623)</f>
        <v>8.7099999999999991</v>
      </c>
      <c r="H624" s="171">
        <f>SUM(H605:H623)</f>
        <v>27.4</v>
      </c>
      <c r="I624" s="171">
        <f>SUM(I605:I623)</f>
        <v>226.75</v>
      </c>
      <c r="J624" s="171">
        <f>SUM(J605:J623)</f>
        <v>2.88</v>
      </c>
      <c r="K624" s="93"/>
    </row>
    <row r="625" spans="1:11" ht="15.75" thickBot="1" x14ac:dyDescent="0.3">
      <c r="A625" s="219" t="s">
        <v>94</v>
      </c>
      <c r="B625" s="220"/>
      <c r="C625" s="285">
        <f>C561+C564+C604+C624</f>
        <v>1373.5</v>
      </c>
      <c r="D625" s="222"/>
      <c r="E625" s="223"/>
      <c r="F625" s="224">
        <f>F561+F564+F604+F624</f>
        <v>43.639999999999993</v>
      </c>
      <c r="G625" s="224">
        <f>G561+G564+G604+G624</f>
        <v>41.080000000000005</v>
      </c>
      <c r="H625" s="224">
        <f>H561+H564+H604+H624</f>
        <v>154.18</v>
      </c>
      <c r="I625" s="224">
        <f>I561+I564+I604+I624</f>
        <v>1161.75</v>
      </c>
      <c r="J625" s="224">
        <f>J561+J564+J604+J624</f>
        <v>21.52</v>
      </c>
      <c r="K625" s="225"/>
    </row>
    <row r="626" spans="1:11" x14ac:dyDescent="0.25">
      <c r="A626" s="127"/>
      <c r="B626" s="52"/>
      <c r="C626" s="297"/>
      <c r="D626" s="277"/>
      <c r="E626" s="83"/>
      <c r="F626" s="298"/>
      <c r="G626" s="298"/>
      <c r="H626" s="298"/>
      <c r="I626" s="227"/>
      <c r="J626" s="228"/>
      <c r="K626" s="30"/>
    </row>
    <row r="627" spans="1:11" ht="15.75" thickBot="1" x14ac:dyDescent="0.3">
      <c r="A627" s="23" t="s">
        <v>260</v>
      </c>
      <c r="B627" s="24"/>
      <c r="C627" s="24"/>
      <c r="D627" s="23"/>
      <c r="E627" s="25"/>
      <c r="G627" s="26"/>
      <c r="H627" s="26"/>
      <c r="J627" s="28"/>
      <c r="K627" s="24"/>
    </row>
    <row r="628" spans="1:11" ht="30" x14ac:dyDescent="0.25">
      <c r="A628" s="29" t="s">
        <v>8</v>
      </c>
      <c r="B628" s="152"/>
      <c r="C628" s="33" t="s">
        <v>9</v>
      </c>
      <c r="D628" s="157" t="s">
        <v>10</v>
      </c>
      <c r="E628" s="33" t="s">
        <v>10</v>
      </c>
      <c r="F628" s="1196" t="s">
        <v>11</v>
      </c>
      <c r="G628" s="1197"/>
      <c r="H628" s="1198"/>
      <c r="I628" s="34" t="s">
        <v>12</v>
      </c>
      <c r="J628" s="158" t="s">
        <v>13</v>
      </c>
      <c r="K628" s="31" t="s">
        <v>14</v>
      </c>
    </row>
    <row r="629" spans="1:11" ht="30.75" thickBot="1" x14ac:dyDescent="0.3">
      <c r="A629" s="36" t="s">
        <v>15</v>
      </c>
      <c r="B629" s="30"/>
      <c r="C629" s="31" t="s">
        <v>16</v>
      </c>
      <c r="D629" s="159" t="s">
        <v>17</v>
      </c>
      <c r="E629" s="31" t="s">
        <v>17</v>
      </c>
      <c r="F629" s="38"/>
      <c r="G629" s="39"/>
      <c r="H629" s="39"/>
      <c r="I629" s="40" t="s">
        <v>18</v>
      </c>
      <c r="J629" s="41"/>
    </row>
    <row r="630" spans="1:11" ht="15.75" thickBot="1" x14ac:dyDescent="0.3">
      <c r="A630" s="43"/>
      <c r="B630" s="44"/>
      <c r="C630" s="45"/>
      <c r="D630" s="160" t="s">
        <v>19</v>
      </c>
      <c r="E630" s="45" t="s">
        <v>20</v>
      </c>
      <c r="F630" s="47" t="s">
        <v>21</v>
      </c>
      <c r="G630" s="47" t="s">
        <v>22</v>
      </c>
      <c r="H630" s="48" t="s">
        <v>23</v>
      </c>
      <c r="I630" s="49" t="s">
        <v>24</v>
      </c>
      <c r="J630" s="50" t="s">
        <v>25</v>
      </c>
      <c r="K630" s="51"/>
    </row>
    <row r="631" spans="1:11" x14ac:dyDescent="0.25">
      <c r="A631" s="29"/>
      <c r="B631" s="52" t="s">
        <v>26</v>
      </c>
      <c r="C631" s="33"/>
      <c r="D631" s="32"/>
      <c r="E631" s="53"/>
      <c r="F631" s="302"/>
      <c r="G631" s="255"/>
      <c r="H631" s="256"/>
      <c r="I631" s="164"/>
      <c r="J631" s="258"/>
      <c r="K631" s="53"/>
    </row>
    <row r="632" spans="1:11" ht="30" x14ac:dyDescent="0.25">
      <c r="A632" s="36" t="s">
        <v>261</v>
      </c>
      <c r="B632" s="30"/>
      <c r="C632" s="31" t="s">
        <v>97</v>
      </c>
      <c r="D632" s="167"/>
      <c r="E632" s="31"/>
      <c r="F632" s="118">
        <v>3.6</v>
      </c>
      <c r="G632" s="117">
        <v>5.3</v>
      </c>
      <c r="H632" s="117">
        <v>17</v>
      </c>
      <c r="I632" s="118">
        <v>130</v>
      </c>
      <c r="J632" s="165">
        <v>0.21375</v>
      </c>
      <c r="K632" s="42" t="s">
        <v>98</v>
      </c>
    </row>
    <row r="633" spans="1:11" x14ac:dyDescent="0.25">
      <c r="A633" s="36"/>
      <c r="B633" s="30" t="s">
        <v>200</v>
      </c>
      <c r="C633" s="31"/>
      <c r="D633" s="167">
        <v>12</v>
      </c>
      <c r="E633" s="31">
        <v>12</v>
      </c>
      <c r="F633" s="117"/>
      <c r="G633" s="117"/>
      <c r="H633" s="117"/>
      <c r="I633" s="118"/>
      <c r="J633" s="165"/>
    </row>
    <row r="634" spans="1:11" x14ac:dyDescent="0.25">
      <c r="A634" s="36"/>
      <c r="B634" s="30" t="s">
        <v>61</v>
      </c>
      <c r="C634" s="31"/>
      <c r="D634" s="167">
        <v>15</v>
      </c>
      <c r="E634" s="31">
        <v>15</v>
      </c>
      <c r="F634" s="117"/>
      <c r="G634" s="116"/>
      <c r="H634" s="117"/>
      <c r="I634" s="116"/>
      <c r="J634" s="165"/>
    </row>
    <row r="635" spans="1:11" x14ac:dyDescent="0.25">
      <c r="A635" s="36"/>
      <c r="B635" s="30" t="s">
        <v>32</v>
      </c>
      <c r="C635" s="31"/>
      <c r="D635" s="167">
        <v>78</v>
      </c>
      <c r="E635" s="31">
        <v>78</v>
      </c>
      <c r="F635" s="117"/>
      <c r="G635" s="116"/>
      <c r="H635" s="117"/>
      <c r="I635" s="116"/>
      <c r="J635" s="165"/>
    </row>
    <row r="636" spans="1:11" x14ac:dyDescent="0.25">
      <c r="A636" s="36"/>
      <c r="B636" s="65" t="s">
        <v>40</v>
      </c>
      <c r="C636" s="31"/>
      <c r="D636" s="167">
        <v>52</v>
      </c>
      <c r="E636" s="31">
        <v>52</v>
      </c>
      <c r="F636" s="117"/>
      <c r="G636" s="116"/>
      <c r="H636" s="117"/>
      <c r="I636" s="116"/>
      <c r="J636" s="165"/>
    </row>
    <row r="637" spans="1:11" x14ac:dyDescent="0.25">
      <c r="A637" s="36"/>
      <c r="B637" s="30" t="s">
        <v>39</v>
      </c>
      <c r="C637" s="31"/>
      <c r="D637" s="167">
        <v>4</v>
      </c>
      <c r="E637" s="31">
        <v>4</v>
      </c>
      <c r="F637" s="117"/>
      <c r="G637" s="116"/>
      <c r="H637" s="117"/>
      <c r="I637" s="116"/>
      <c r="J637" s="165"/>
    </row>
    <row r="638" spans="1:11" x14ac:dyDescent="0.25">
      <c r="A638" s="36"/>
      <c r="B638" s="65" t="s">
        <v>31</v>
      </c>
      <c r="C638" s="31"/>
      <c r="D638" s="167">
        <v>0.5</v>
      </c>
      <c r="E638" s="31">
        <v>0.5</v>
      </c>
      <c r="F638" s="117"/>
      <c r="G638" s="116"/>
      <c r="H638" s="117"/>
      <c r="I638" s="116"/>
      <c r="J638" s="165"/>
    </row>
    <row r="639" spans="1:11" x14ac:dyDescent="0.25">
      <c r="A639" s="36"/>
      <c r="B639" s="65" t="s">
        <v>34</v>
      </c>
      <c r="C639" s="31"/>
      <c r="D639" s="167">
        <v>4</v>
      </c>
      <c r="E639" s="31">
        <v>4</v>
      </c>
      <c r="F639" s="117"/>
      <c r="G639" s="116"/>
      <c r="H639" s="117"/>
      <c r="I639" s="116"/>
      <c r="J639" s="165"/>
    </row>
    <row r="640" spans="1:11" ht="30" x14ac:dyDescent="0.25">
      <c r="A640" s="78" t="s">
        <v>100</v>
      </c>
      <c r="B640" s="30"/>
      <c r="C640" s="82">
        <v>160</v>
      </c>
      <c r="D640" s="80"/>
      <c r="E640" s="54"/>
      <c r="F640" s="118">
        <v>2</v>
      </c>
      <c r="G640" s="117">
        <v>2.2000000000000002</v>
      </c>
      <c r="H640" s="117">
        <v>11.3</v>
      </c>
      <c r="I640" s="118">
        <v>73.3</v>
      </c>
      <c r="J640" s="165">
        <v>0.32</v>
      </c>
      <c r="K640" s="42" t="s">
        <v>101</v>
      </c>
    </row>
    <row r="641" spans="1:11" x14ac:dyDescent="0.25">
      <c r="A641" s="78"/>
      <c r="B641" s="65" t="s">
        <v>102</v>
      </c>
      <c r="C641" s="82"/>
      <c r="D641" s="81">
        <v>1.7</v>
      </c>
      <c r="E641" s="82">
        <v>1.7</v>
      </c>
      <c r="F641" s="118"/>
      <c r="G641" s="117"/>
      <c r="H641" s="117"/>
      <c r="I641" s="118"/>
      <c r="J641" s="165"/>
    </row>
    <row r="642" spans="1:11" x14ac:dyDescent="0.25">
      <c r="A642" s="65"/>
      <c r="B642" s="65" t="s">
        <v>39</v>
      </c>
      <c r="C642" s="82"/>
      <c r="D642" s="81">
        <v>8.3000000000000007</v>
      </c>
      <c r="E642" s="82">
        <v>8.3000000000000007</v>
      </c>
      <c r="F642" s="118"/>
      <c r="G642" s="117"/>
      <c r="H642" s="117"/>
      <c r="I642" s="118"/>
      <c r="J642" s="165"/>
    </row>
    <row r="643" spans="1:11" x14ac:dyDescent="0.25">
      <c r="A643" s="166"/>
      <c r="B643" s="65" t="s">
        <v>32</v>
      </c>
      <c r="C643" s="82"/>
      <c r="D643" s="81">
        <v>92</v>
      </c>
      <c r="E643" s="82">
        <v>92</v>
      </c>
      <c r="F643" s="118"/>
      <c r="G643" s="117"/>
      <c r="H643" s="117"/>
      <c r="I643" s="118"/>
      <c r="J643" s="165"/>
    </row>
    <row r="644" spans="1:11" x14ac:dyDescent="0.25">
      <c r="A644" s="166"/>
      <c r="B644" s="65" t="s">
        <v>77</v>
      </c>
      <c r="C644" s="82"/>
      <c r="D644" s="81">
        <v>77</v>
      </c>
      <c r="E644" s="82">
        <v>77</v>
      </c>
      <c r="F644" s="118"/>
      <c r="G644" s="117"/>
      <c r="H644" s="116"/>
      <c r="I644" s="118"/>
      <c r="J644" s="165"/>
    </row>
    <row r="645" spans="1:11" ht="30" x14ac:dyDescent="0.25">
      <c r="A645" s="78" t="s">
        <v>103</v>
      </c>
      <c r="B645" s="30"/>
      <c r="C645" s="79" t="s">
        <v>104</v>
      </c>
      <c r="D645" s="36"/>
      <c r="E645" s="42"/>
      <c r="F645" s="118">
        <v>3.5</v>
      </c>
      <c r="G645" s="117">
        <v>5.95</v>
      </c>
      <c r="H645" s="116">
        <v>12.9</v>
      </c>
      <c r="I645" s="118">
        <v>119.6</v>
      </c>
      <c r="J645" s="165">
        <v>0.04</v>
      </c>
      <c r="K645" s="42" t="s">
        <v>105</v>
      </c>
    </row>
    <row r="646" spans="1:11" x14ac:dyDescent="0.25">
      <c r="A646" s="78"/>
      <c r="B646" s="30" t="s">
        <v>44</v>
      </c>
      <c r="C646" s="31"/>
      <c r="D646" s="167">
        <v>25</v>
      </c>
      <c r="E646" s="31">
        <v>25</v>
      </c>
      <c r="F646" s="118"/>
      <c r="G646" s="117"/>
      <c r="H646" s="117"/>
      <c r="I646" s="118"/>
      <c r="J646" s="165"/>
    </row>
    <row r="647" spans="1:11" x14ac:dyDescent="0.25">
      <c r="A647" s="78"/>
      <c r="B647" s="65" t="s">
        <v>106</v>
      </c>
      <c r="C647" s="31"/>
      <c r="D647" s="167">
        <v>5.0999999999999996</v>
      </c>
      <c r="E647" s="31">
        <v>5</v>
      </c>
      <c r="F647" s="118"/>
      <c r="G647" s="117"/>
      <c r="H647" s="117"/>
      <c r="I647" s="118"/>
      <c r="J647" s="165"/>
    </row>
    <row r="648" spans="1:11" ht="15.75" thickBot="1" x14ac:dyDescent="0.3">
      <c r="A648" s="78"/>
      <c r="B648" s="30" t="s">
        <v>34</v>
      </c>
      <c r="C648" s="31"/>
      <c r="D648" s="167">
        <v>5</v>
      </c>
      <c r="E648" s="31">
        <v>5</v>
      </c>
      <c r="F648" s="118" t="s">
        <v>45</v>
      </c>
      <c r="G648" s="117"/>
      <c r="H648" s="117"/>
      <c r="I648" s="118"/>
      <c r="J648" s="165"/>
    </row>
    <row r="649" spans="1:11" ht="15.75" thickBot="1" x14ac:dyDescent="0.3">
      <c r="A649" s="87" t="s">
        <v>48</v>
      </c>
      <c r="B649" s="233"/>
      <c r="C649" s="89">
        <v>350</v>
      </c>
      <c r="D649" s="90"/>
      <c r="E649" s="91"/>
      <c r="F649" s="99">
        <f>SUM(F631:F648)</f>
        <v>9.1</v>
      </c>
      <c r="G649" s="99">
        <f t="shared" ref="G649:J649" si="8">SUM(G631:G648)</f>
        <v>13.45</v>
      </c>
      <c r="H649" s="99">
        <f t="shared" si="8"/>
        <v>41.2</v>
      </c>
      <c r="I649" s="99">
        <f t="shared" si="8"/>
        <v>322.89999999999998</v>
      </c>
      <c r="J649" s="99">
        <f t="shared" si="8"/>
        <v>0.57374999999999998</v>
      </c>
      <c r="K649" s="93"/>
    </row>
    <row r="650" spans="1:11" x14ac:dyDescent="0.25">
      <c r="A650" s="78"/>
      <c r="B650" s="127" t="s">
        <v>49</v>
      </c>
      <c r="C650" s="79"/>
      <c r="D650" s="37"/>
      <c r="E650" s="33"/>
      <c r="F650" s="117"/>
      <c r="G650" s="116"/>
      <c r="H650" s="118"/>
      <c r="I650" s="284"/>
      <c r="J650" s="119"/>
    </row>
    <row r="651" spans="1:11" ht="30.75" thickBot="1" x14ac:dyDescent="0.3">
      <c r="A651" s="36" t="s">
        <v>50</v>
      </c>
      <c r="B651" s="65"/>
      <c r="C651" s="31">
        <v>90</v>
      </c>
      <c r="D651" s="83">
        <v>90</v>
      </c>
      <c r="E651" s="82">
        <v>90</v>
      </c>
      <c r="F651" s="81">
        <v>0.75</v>
      </c>
      <c r="G651" s="82">
        <v>0</v>
      </c>
      <c r="H651" s="83">
        <v>7</v>
      </c>
      <c r="I651" s="82">
        <v>31</v>
      </c>
      <c r="J651" s="96">
        <v>3</v>
      </c>
      <c r="K651" s="42" t="s">
        <v>51</v>
      </c>
    </row>
    <row r="652" spans="1:11" ht="15.75" thickBot="1" x14ac:dyDescent="0.3">
      <c r="A652" s="87" t="s">
        <v>48</v>
      </c>
      <c r="B652" s="88"/>
      <c r="C652" s="89">
        <v>90</v>
      </c>
      <c r="D652" s="97"/>
      <c r="E652" s="98"/>
      <c r="F652" s="99">
        <f>SUM(F651)</f>
        <v>0.75</v>
      </c>
      <c r="G652" s="99">
        <f t="shared" ref="G652:J652" si="9">SUM(G651)</f>
        <v>0</v>
      </c>
      <c r="H652" s="99">
        <f t="shared" si="9"/>
        <v>7</v>
      </c>
      <c r="I652" s="99">
        <f t="shared" si="9"/>
        <v>31</v>
      </c>
      <c r="J652" s="99">
        <f t="shared" si="9"/>
        <v>3</v>
      </c>
      <c r="K652" s="93"/>
    </row>
    <row r="653" spans="1:11" x14ac:dyDescent="0.25">
      <c r="A653" s="29"/>
      <c r="B653" s="52" t="s">
        <v>52</v>
      </c>
      <c r="C653" s="175"/>
      <c r="D653" s="303"/>
      <c r="E653" s="304"/>
      <c r="F653" s="284"/>
      <c r="G653" s="268"/>
      <c r="H653" s="269"/>
      <c r="I653" s="178"/>
      <c r="J653" s="258"/>
      <c r="K653" s="105"/>
    </row>
    <row r="654" spans="1:11" x14ac:dyDescent="0.25">
      <c r="A654" s="106" t="s">
        <v>53</v>
      </c>
      <c r="B654" s="107"/>
      <c r="C654" s="108">
        <v>50</v>
      </c>
      <c r="D654" s="109"/>
      <c r="E654" s="110"/>
      <c r="F654" s="111">
        <v>0.35</v>
      </c>
      <c r="G654" s="110">
        <v>0.05</v>
      </c>
      <c r="H654" s="109">
        <v>0.35</v>
      </c>
      <c r="I654" s="111">
        <v>3.5</v>
      </c>
      <c r="J654" s="112">
        <v>3.5</v>
      </c>
      <c r="K654" s="113" t="s">
        <v>54</v>
      </c>
    </row>
    <row r="655" spans="1:11" x14ac:dyDescent="0.25">
      <c r="A655" s="106"/>
      <c r="B655" s="114" t="s">
        <v>55</v>
      </c>
      <c r="C655" s="108"/>
      <c r="D655" s="109">
        <v>51</v>
      </c>
      <c r="E655" s="110">
        <v>50</v>
      </c>
      <c r="F655" s="111"/>
      <c r="G655" s="110"/>
      <c r="H655" s="109"/>
      <c r="I655" s="111"/>
      <c r="J655" s="112"/>
      <c r="K655" s="113"/>
    </row>
    <row r="656" spans="1:11" ht="45" x14ac:dyDescent="0.25">
      <c r="A656" s="36" t="s">
        <v>262</v>
      </c>
      <c r="B656" s="30"/>
      <c r="C656" s="82" t="s">
        <v>202</v>
      </c>
      <c r="D656" s="187"/>
      <c r="E656" s="173"/>
      <c r="F656" s="118">
        <v>5.3</v>
      </c>
      <c r="G656" s="117">
        <v>6.1</v>
      </c>
      <c r="H656" s="116">
        <v>7.5</v>
      </c>
      <c r="I656" s="118">
        <v>106</v>
      </c>
      <c r="J656" s="165">
        <v>4.8899999999999997</v>
      </c>
      <c r="K656" s="42" t="s">
        <v>263</v>
      </c>
    </row>
    <row r="657" spans="1:11" x14ac:dyDescent="0.25">
      <c r="A657" s="36"/>
      <c r="B657" s="30" t="s">
        <v>157</v>
      </c>
      <c r="C657" s="79"/>
      <c r="D657" s="187">
        <v>33.85</v>
      </c>
      <c r="E657" s="173">
        <v>22</v>
      </c>
      <c r="F657" s="116"/>
      <c r="G657" s="117"/>
      <c r="H657" s="116"/>
      <c r="I657" s="117"/>
      <c r="J657" s="266"/>
    </row>
    <row r="658" spans="1:11" x14ac:dyDescent="0.25">
      <c r="A658" s="36"/>
      <c r="B658" s="30" t="s">
        <v>72</v>
      </c>
      <c r="C658" s="82"/>
      <c r="D658" s="187">
        <v>15</v>
      </c>
      <c r="E658" s="173">
        <v>12</v>
      </c>
      <c r="F658" s="118"/>
      <c r="G658" s="117"/>
      <c r="H658" s="118"/>
      <c r="I658" s="118"/>
      <c r="J658" s="165"/>
    </row>
    <row r="659" spans="1:11" x14ac:dyDescent="0.25">
      <c r="A659" s="36"/>
      <c r="B659" s="30" t="s">
        <v>60</v>
      </c>
      <c r="C659" s="82"/>
      <c r="D659" s="83">
        <v>20.04</v>
      </c>
      <c r="E659" s="173">
        <v>12</v>
      </c>
      <c r="F659" s="118"/>
      <c r="G659" s="117"/>
      <c r="H659" s="116"/>
      <c r="I659" s="118"/>
      <c r="J659" s="165"/>
    </row>
    <row r="660" spans="1:11" x14ac:dyDescent="0.25">
      <c r="A660" s="36"/>
      <c r="B660" s="30" t="s">
        <v>62</v>
      </c>
      <c r="C660" s="82"/>
      <c r="D660" s="187">
        <v>7.98</v>
      </c>
      <c r="E660" s="173">
        <v>6</v>
      </c>
      <c r="F660" s="118"/>
      <c r="G660" s="117"/>
      <c r="H660" s="116"/>
      <c r="I660" s="118"/>
      <c r="J660" s="294"/>
    </row>
    <row r="661" spans="1:11" x14ac:dyDescent="0.25">
      <c r="A661" s="36"/>
      <c r="B661" s="65" t="s">
        <v>63</v>
      </c>
      <c r="C661" s="82"/>
      <c r="D661" s="187">
        <v>7.14</v>
      </c>
      <c r="E661" s="173">
        <v>6</v>
      </c>
      <c r="F661" s="118"/>
      <c r="G661" s="117"/>
      <c r="H661" s="116"/>
      <c r="I661" s="118"/>
      <c r="J661" s="294"/>
    </row>
    <row r="662" spans="1:11" x14ac:dyDescent="0.25">
      <c r="A662" s="36"/>
      <c r="B662" s="65" t="s">
        <v>229</v>
      </c>
      <c r="C662" s="82"/>
      <c r="D662" s="83">
        <v>32.64</v>
      </c>
      <c r="E662" s="173">
        <v>24</v>
      </c>
      <c r="F662" s="118"/>
      <c r="G662" s="117"/>
      <c r="H662" s="116"/>
      <c r="I662" s="118"/>
      <c r="J662" s="294"/>
    </row>
    <row r="663" spans="1:11" x14ac:dyDescent="0.25">
      <c r="A663" s="36"/>
      <c r="B663" s="65" t="s">
        <v>39</v>
      </c>
      <c r="C663" s="82"/>
      <c r="D663" s="83">
        <v>1.8</v>
      </c>
      <c r="E663" s="173">
        <v>1.8</v>
      </c>
      <c r="F663" s="118"/>
      <c r="G663" s="117"/>
      <c r="H663" s="116"/>
      <c r="I663" s="118"/>
      <c r="J663" s="294"/>
    </row>
    <row r="664" spans="1:11" ht="30" x14ac:dyDescent="0.25">
      <c r="A664" s="36"/>
      <c r="B664" s="65" t="s">
        <v>64</v>
      </c>
      <c r="C664" s="82"/>
      <c r="D664" s="187">
        <v>3</v>
      </c>
      <c r="E664" s="173">
        <v>3</v>
      </c>
      <c r="F664" s="118"/>
      <c r="G664" s="117"/>
      <c r="H664" s="116"/>
      <c r="I664" s="118"/>
      <c r="J664" s="294"/>
    </row>
    <row r="665" spans="1:11" x14ac:dyDescent="0.25">
      <c r="A665" s="36"/>
      <c r="B665" s="65" t="s">
        <v>134</v>
      </c>
      <c r="C665" s="82"/>
      <c r="D665" s="187">
        <v>6</v>
      </c>
      <c r="E665" s="173">
        <v>6</v>
      </c>
      <c r="F665" s="118"/>
      <c r="G665" s="117"/>
      <c r="H665" s="116"/>
      <c r="I665" s="118"/>
      <c r="J665" s="294"/>
    </row>
    <row r="666" spans="1:11" x14ac:dyDescent="0.25">
      <c r="A666" s="36"/>
      <c r="B666" s="65" t="s">
        <v>31</v>
      </c>
      <c r="C666" s="82"/>
      <c r="D666" s="83">
        <v>0.6</v>
      </c>
      <c r="E666" s="173">
        <v>0.6</v>
      </c>
      <c r="F666" s="118"/>
      <c r="G666" s="117"/>
      <c r="H666" s="116"/>
      <c r="I666" s="118"/>
      <c r="J666" s="294"/>
    </row>
    <row r="667" spans="1:11" x14ac:dyDescent="0.25">
      <c r="A667" s="36"/>
      <c r="B667" s="65" t="s">
        <v>40</v>
      </c>
      <c r="C667" s="82"/>
      <c r="D667" s="83">
        <v>120</v>
      </c>
      <c r="E667" s="173">
        <v>120</v>
      </c>
      <c r="F667" s="118"/>
      <c r="G667" s="117"/>
      <c r="H667" s="116"/>
      <c r="I667" s="118"/>
      <c r="J667" s="294"/>
    </row>
    <row r="668" spans="1:11" ht="30" x14ac:dyDescent="0.25">
      <c r="A668" s="67" t="s">
        <v>264</v>
      </c>
      <c r="B668" s="68"/>
      <c r="C668" s="69" t="s">
        <v>265</v>
      </c>
      <c r="D668" s="305"/>
      <c r="E668" s="72"/>
      <c r="F668" s="72">
        <v>14.1</v>
      </c>
      <c r="G668" s="73">
        <v>12.4</v>
      </c>
      <c r="H668" s="74">
        <v>23.8</v>
      </c>
      <c r="I668" s="72">
        <v>263</v>
      </c>
      <c r="J668" s="306">
        <v>3.2</v>
      </c>
      <c r="K668" s="42" t="s">
        <v>266</v>
      </c>
    </row>
    <row r="669" spans="1:11" x14ac:dyDescent="0.25">
      <c r="A669" s="67"/>
      <c r="B669" s="68" t="s">
        <v>59</v>
      </c>
      <c r="C669" s="69"/>
      <c r="D669" s="305">
        <v>91.03</v>
      </c>
      <c r="E669" s="72">
        <v>67</v>
      </c>
      <c r="F669" s="72"/>
      <c r="G669" s="73"/>
      <c r="H669" s="74"/>
      <c r="I669" s="72"/>
      <c r="J669" s="306"/>
    </row>
    <row r="670" spans="1:11" x14ac:dyDescent="0.25">
      <c r="A670" s="67"/>
      <c r="B670" s="77" t="s">
        <v>60</v>
      </c>
      <c r="C670" s="69"/>
      <c r="D670" s="305">
        <v>232.13</v>
      </c>
      <c r="E670" s="72">
        <v>139</v>
      </c>
      <c r="F670" s="72"/>
      <c r="G670" s="73"/>
      <c r="H670" s="74"/>
      <c r="I670" s="72"/>
      <c r="J670" s="306"/>
    </row>
    <row r="671" spans="1:11" x14ac:dyDescent="0.25">
      <c r="A671" s="67"/>
      <c r="B671" s="77" t="s">
        <v>63</v>
      </c>
      <c r="C671" s="69"/>
      <c r="D671" s="305">
        <v>15.23</v>
      </c>
      <c r="E671" s="72">
        <v>12.8</v>
      </c>
      <c r="F671" s="72"/>
      <c r="G671" s="73"/>
      <c r="H671" s="74"/>
      <c r="I671" s="72"/>
      <c r="J671" s="307"/>
    </row>
    <row r="672" spans="1:11" x14ac:dyDescent="0.25">
      <c r="A672" s="67"/>
      <c r="B672" s="77" t="s">
        <v>64</v>
      </c>
      <c r="C672" s="69"/>
      <c r="D672" s="305">
        <v>3</v>
      </c>
      <c r="E672" s="72">
        <v>3</v>
      </c>
      <c r="F672" s="72"/>
      <c r="G672" s="73"/>
      <c r="H672" s="74"/>
      <c r="I672" s="72"/>
      <c r="J672" s="307"/>
    </row>
    <row r="673" spans="1:11" x14ac:dyDescent="0.25">
      <c r="A673" s="67"/>
      <c r="B673" s="77" t="s">
        <v>31</v>
      </c>
      <c r="C673" s="69"/>
      <c r="D673" s="305">
        <v>1</v>
      </c>
      <c r="E673" s="72">
        <v>1</v>
      </c>
      <c r="F673" s="72"/>
      <c r="G673" s="73"/>
      <c r="H673" s="74"/>
      <c r="I673" s="72"/>
      <c r="J673" s="307"/>
    </row>
    <row r="674" spans="1:11" x14ac:dyDescent="0.25">
      <c r="A674" s="67"/>
      <c r="B674" s="77" t="s">
        <v>234</v>
      </c>
      <c r="C674" s="69"/>
      <c r="D674" s="305">
        <v>3</v>
      </c>
      <c r="E674" s="72">
        <v>3</v>
      </c>
      <c r="F674" s="72"/>
      <c r="G674" s="73"/>
      <c r="H674" s="74"/>
      <c r="I674" s="72"/>
      <c r="J674" s="307"/>
    </row>
    <row r="675" spans="1:11" x14ac:dyDescent="0.25">
      <c r="A675" s="67"/>
      <c r="B675" s="77" t="s">
        <v>116</v>
      </c>
      <c r="C675" s="69"/>
      <c r="D675" s="305">
        <v>2</v>
      </c>
      <c r="E675" s="72">
        <v>2</v>
      </c>
      <c r="F675" s="72"/>
      <c r="G675" s="73"/>
      <c r="H675" s="74"/>
      <c r="I675" s="72"/>
      <c r="J675" s="307"/>
    </row>
    <row r="676" spans="1:11" x14ac:dyDescent="0.25">
      <c r="A676" s="67"/>
      <c r="B676" s="77" t="s">
        <v>267</v>
      </c>
      <c r="C676" s="69"/>
      <c r="D676" s="305"/>
      <c r="E676" s="72">
        <v>160</v>
      </c>
      <c r="F676" s="72"/>
      <c r="G676" s="73"/>
      <c r="H676" s="74"/>
      <c r="I676" s="72"/>
      <c r="J676" s="307"/>
    </row>
    <row r="677" spans="1:11" x14ac:dyDescent="0.25">
      <c r="A677" s="67"/>
      <c r="B677" s="77" t="s">
        <v>77</v>
      </c>
      <c r="C677" s="69"/>
      <c r="D677" s="305">
        <v>18</v>
      </c>
      <c r="E677" s="72">
        <v>18</v>
      </c>
      <c r="F677" s="72"/>
      <c r="G677" s="73"/>
      <c r="H677" s="74"/>
      <c r="I677" s="72"/>
      <c r="J677" s="307"/>
    </row>
    <row r="678" spans="1:11" x14ac:dyDescent="0.25">
      <c r="A678" s="67"/>
      <c r="B678" s="77" t="s">
        <v>116</v>
      </c>
      <c r="C678" s="69"/>
      <c r="D678" s="305">
        <v>1</v>
      </c>
      <c r="E678" s="72">
        <v>1</v>
      </c>
      <c r="F678" s="72"/>
      <c r="G678" s="73"/>
      <c r="H678" s="74"/>
      <c r="I678" s="72"/>
      <c r="J678" s="307"/>
    </row>
    <row r="679" spans="1:11" x14ac:dyDescent="0.25">
      <c r="A679" s="67"/>
      <c r="B679" s="77" t="s">
        <v>73</v>
      </c>
      <c r="C679" s="69"/>
      <c r="D679" s="305">
        <v>1</v>
      </c>
      <c r="E679" s="72">
        <v>1</v>
      </c>
      <c r="F679" s="72"/>
      <c r="G679" s="73"/>
      <c r="H679" s="74"/>
      <c r="I679" s="72"/>
      <c r="J679" s="307"/>
    </row>
    <row r="680" spans="1:11" x14ac:dyDescent="0.25">
      <c r="A680" s="67"/>
      <c r="B680" s="77" t="s">
        <v>220</v>
      </c>
      <c r="C680" s="69"/>
      <c r="D680" s="305">
        <v>1.33</v>
      </c>
      <c r="E680" s="72">
        <v>1</v>
      </c>
      <c r="F680" s="72"/>
      <c r="G680" s="73"/>
      <c r="H680" s="74"/>
      <c r="I680" s="72"/>
      <c r="J680" s="307"/>
    </row>
    <row r="681" spans="1:11" x14ac:dyDescent="0.25">
      <c r="A681" s="67"/>
      <c r="B681" s="77" t="s">
        <v>63</v>
      </c>
      <c r="C681" s="69"/>
      <c r="D681" s="305">
        <v>0.48</v>
      </c>
      <c r="E681" s="72">
        <v>0.4</v>
      </c>
      <c r="F681" s="72"/>
      <c r="G681" s="73"/>
      <c r="H681" s="74"/>
      <c r="I681" s="72"/>
      <c r="J681" s="307"/>
    </row>
    <row r="682" spans="1:11" x14ac:dyDescent="0.25">
      <c r="A682" s="67"/>
      <c r="B682" s="77" t="s">
        <v>268</v>
      </c>
      <c r="C682" s="69"/>
      <c r="D682" s="305">
        <v>1</v>
      </c>
      <c r="E682" s="72">
        <v>1</v>
      </c>
      <c r="F682" s="72"/>
      <c r="G682" s="73"/>
      <c r="H682" s="74"/>
      <c r="I682" s="72"/>
      <c r="J682" s="307"/>
    </row>
    <row r="683" spans="1:11" x14ac:dyDescent="0.25">
      <c r="A683" s="67"/>
      <c r="B683" s="77" t="s">
        <v>34</v>
      </c>
      <c r="C683" s="69"/>
      <c r="D683" s="305">
        <v>0.3</v>
      </c>
      <c r="E683" s="72">
        <v>0.3</v>
      </c>
      <c r="F683" s="72"/>
      <c r="G683" s="73"/>
      <c r="H683" s="74"/>
      <c r="I683" s="72"/>
      <c r="J683" s="307"/>
    </row>
    <row r="684" spans="1:11" x14ac:dyDescent="0.25">
      <c r="A684" s="67"/>
      <c r="B684" s="77" t="s">
        <v>39</v>
      </c>
      <c r="C684" s="69"/>
      <c r="D684" s="305">
        <v>0.2</v>
      </c>
      <c r="E684" s="72">
        <v>0.2</v>
      </c>
      <c r="F684" s="72"/>
      <c r="G684" s="73"/>
      <c r="H684" s="74"/>
      <c r="I684" s="72"/>
      <c r="J684" s="307"/>
    </row>
    <row r="685" spans="1:11" x14ac:dyDescent="0.25">
      <c r="A685" s="67"/>
      <c r="B685" s="77" t="s">
        <v>83</v>
      </c>
      <c r="C685" s="69"/>
      <c r="D685" s="305">
        <v>0.5</v>
      </c>
      <c r="E685" s="72">
        <v>0.5</v>
      </c>
      <c r="F685" s="72"/>
      <c r="G685" s="73"/>
      <c r="H685" s="74"/>
      <c r="I685" s="72"/>
      <c r="J685" s="307"/>
    </row>
    <row r="686" spans="1:11" x14ac:dyDescent="0.25">
      <c r="A686" s="67"/>
      <c r="B686" s="77" t="s">
        <v>269</v>
      </c>
      <c r="C686" s="69"/>
      <c r="D686" s="305"/>
      <c r="E686" s="72">
        <v>20</v>
      </c>
      <c r="F686" s="72"/>
      <c r="G686" s="73"/>
      <c r="H686" s="74"/>
      <c r="I686" s="72"/>
      <c r="J686" s="307"/>
    </row>
    <row r="687" spans="1:11" x14ac:dyDescent="0.25">
      <c r="A687" s="67"/>
      <c r="B687" s="77"/>
      <c r="C687" s="69"/>
      <c r="D687" s="305"/>
      <c r="E687" s="72"/>
      <c r="F687" s="72"/>
      <c r="G687" s="73"/>
      <c r="H687" s="74"/>
      <c r="I687" s="72"/>
      <c r="J687" s="307"/>
    </row>
    <row r="688" spans="1:11" ht="30" x14ac:dyDescent="0.25">
      <c r="A688" s="36" t="s">
        <v>215</v>
      </c>
      <c r="B688" s="30"/>
      <c r="C688" s="82">
        <v>130</v>
      </c>
      <c r="D688" s="82"/>
      <c r="E688" s="83"/>
      <c r="F688" s="117">
        <v>0.6</v>
      </c>
      <c r="G688" s="116">
        <v>0.01</v>
      </c>
      <c r="H688" s="117">
        <v>18.100000000000001</v>
      </c>
      <c r="I688" s="116">
        <v>73.5</v>
      </c>
      <c r="J688" s="165">
        <v>0.26</v>
      </c>
      <c r="K688" s="42" t="s">
        <v>164</v>
      </c>
    </row>
    <row r="689" spans="1:11" x14ac:dyDescent="0.25">
      <c r="A689" s="36"/>
      <c r="B689" s="30" t="s">
        <v>216</v>
      </c>
      <c r="C689" s="82"/>
      <c r="D689" s="82">
        <v>13.3</v>
      </c>
      <c r="E689" s="83">
        <v>13</v>
      </c>
      <c r="F689" s="117"/>
      <c r="G689" s="116"/>
      <c r="H689" s="117"/>
      <c r="I689" s="116"/>
      <c r="J689" s="165"/>
    </row>
    <row r="690" spans="1:11" x14ac:dyDescent="0.25">
      <c r="A690" s="36"/>
      <c r="B690" s="30" t="s">
        <v>39</v>
      </c>
      <c r="C690" s="79"/>
      <c r="D690" s="82">
        <v>10</v>
      </c>
      <c r="E690" s="83">
        <v>10</v>
      </c>
      <c r="F690" s="117"/>
      <c r="G690" s="116"/>
      <c r="H690" s="117"/>
      <c r="I690" s="117"/>
      <c r="J690" s="266"/>
    </row>
    <row r="691" spans="1:11" x14ac:dyDescent="0.25">
      <c r="A691" s="36"/>
      <c r="B691" s="30" t="s">
        <v>40</v>
      </c>
      <c r="C691" s="79"/>
      <c r="D691" s="82">
        <v>130</v>
      </c>
      <c r="E691" s="83">
        <v>130</v>
      </c>
      <c r="F691" s="117"/>
      <c r="G691" s="116"/>
      <c r="H691" s="117"/>
      <c r="I691" s="117"/>
      <c r="J691" s="266"/>
    </row>
    <row r="692" spans="1:11" x14ac:dyDescent="0.25">
      <c r="A692" s="78" t="s">
        <v>68</v>
      </c>
      <c r="B692" s="30"/>
      <c r="C692" s="31">
        <v>15</v>
      </c>
      <c r="D692" s="122">
        <v>15</v>
      </c>
      <c r="E692" s="81">
        <v>15</v>
      </c>
      <c r="F692" s="82">
        <v>1.2</v>
      </c>
      <c r="G692" s="83">
        <v>0.15</v>
      </c>
      <c r="H692" s="82">
        <v>7.3</v>
      </c>
      <c r="I692" s="83">
        <v>36</v>
      </c>
      <c r="J692" s="96">
        <v>0</v>
      </c>
    </row>
    <row r="693" spans="1:11" ht="15.75" thickBot="1" x14ac:dyDescent="0.3">
      <c r="A693" s="43" t="s">
        <v>78</v>
      </c>
      <c r="B693" s="44"/>
      <c r="C693" s="239">
        <v>30</v>
      </c>
      <c r="D693" s="39">
        <v>30</v>
      </c>
      <c r="E693" s="239">
        <v>30</v>
      </c>
      <c r="F693" s="82">
        <v>1.5</v>
      </c>
      <c r="G693" s="83">
        <v>0.3</v>
      </c>
      <c r="H693" s="82">
        <v>14.3</v>
      </c>
      <c r="I693" s="83">
        <v>66</v>
      </c>
      <c r="J693" s="96"/>
      <c r="K693" s="51"/>
    </row>
    <row r="694" spans="1:11" ht="15.75" thickBot="1" x14ac:dyDescent="0.3">
      <c r="A694" s="87" t="s">
        <v>48</v>
      </c>
      <c r="B694" s="88"/>
      <c r="C694" s="99">
        <v>576</v>
      </c>
      <c r="D694" s="48"/>
      <c r="E694" s="47"/>
      <c r="F694" s="99">
        <f>SUM(F654:F693)</f>
        <v>23.05</v>
      </c>
      <c r="G694" s="99">
        <f>SUM(G654:G693)</f>
        <v>19.010000000000002</v>
      </c>
      <c r="H694" s="99">
        <f>SUM(H654:H693)</f>
        <v>71.349999999999994</v>
      </c>
      <c r="I694" s="99">
        <f>SUM(I654:I693)</f>
        <v>548</v>
      </c>
      <c r="J694" s="99">
        <f>SUM(J654:J693)</f>
        <v>11.85</v>
      </c>
      <c r="K694" s="93"/>
    </row>
    <row r="695" spans="1:11" x14ac:dyDescent="0.25">
      <c r="A695" s="29"/>
      <c r="B695" s="52" t="s">
        <v>79</v>
      </c>
      <c r="C695" s="175"/>
      <c r="D695" s="103"/>
      <c r="E695" s="100"/>
      <c r="F695" s="177"/>
      <c r="G695" s="100"/>
      <c r="H695" s="103"/>
      <c r="I695" s="177"/>
      <c r="J695" s="230"/>
      <c r="K695" s="105"/>
    </row>
    <row r="696" spans="1:11" ht="30" x14ac:dyDescent="0.25">
      <c r="A696" s="36" t="s">
        <v>46</v>
      </c>
      <c r="B696" s="65"/>
      <c r="C696" s="82">
        <v>70</v>
      </c>
      <c r="D696" s="83">
        <v>79.8</v>
      </c>
      <c r="E696" s="82">
        <v>70</v>
      </c>
      <c r="F696" s="81">
        <v>0.28000000000000003</v>
      </c>
      <c r="G696" s="82">
        <v>0.21</v>
      </c>
      <c r="H696" s="83">
        <v>5.2</v>
      </c>
      <c r="I696" s="81">
        <v>23</v>
      </c>
      <c r="J696" s="96">
        <v>3.5</v>
      </c>
      <c r="K696" s="42" t="s">
        <v>188</v>
      </c>
    </row>
    <row r="697" spans="1:11" ht="30" x14ac:dyDescent="0.25">
      <c r="A697" s="78" t="s">
        <v>123</v>
      </c>
      <c r="B697" s="30"/>
      <c r="C697" s="82">
        <v>130</v>
      </c>
      <c r="D697" s="83"/>
      <c r="E697" s="82"/>
      <c r="F697" s="82">
        <v>4.3499999999999996</v>
      </c>
      <c r="G697" s="82">
        <v>3.75</v>
      </c>
      <c r="H697" s="82">
        <v>6</v>
      </c>
      <c r="I697" s="81">
        <v>75</v>
      </c>
      <c r="J697" s="96">
        <v>1.05</v>
      </c>
      <c r="K697" s="42" t="s">
        <v>88</v>
      </c>
    </row>
    <row r="698" spans="1:11" x14ac:dyDescent="0.25">
      <c r="A698" s="78"/>
      <c r="B698" s="30" t="s">
        <v>126</v>
      </c>
      <c r="C698" s="82"/>
      <c r="D698" s="83">
        <v>134</v>
      </c>
      <c r="E698" s="82">
        <v>130</v>
      </c>
      <c r="F698" s="82"/>
      <c r="G698" s="83"/>
      <c r="H698" s="82"/>
      <c r="I698" s="83"/>
      <c r="J698" s="96"/>
    </row>
    <row r="699" spans="1:11" ht="30" x14ac:dyDescent="0.25">
      <c r="A699" s="78" t="s">
        <v>270</v>
      </c>
      <c r="B699" s="30"/>
      <c r="C699" s="82">
        <v>50</v>
      </c>
      <c r="D699" s="116"/>
      <c r="E699" s="117"/>
      <c r="F699" s="118">
        <v>3.3</v>
      </c>
      <c r="G699" s="118">
        <v>3.7</v>
      </c>
      <c r="H699" s="117">
        <v>18.3</v>
      </c>
      <c r="I699" s="118">
        <v>119</v>
      </c>
      <c r="J699" s="119">
        <v>0.8</v>
      </c>
      <c r="K699" s="42" t="s">
        <v>81</v>
      </c>
    </row>
    <row r="700" spans="1:11" x14ac:dyDescent="0.25">
      <c r="A700" s="36"/>
      <c r="B700" s="65" t="s">
        <v>73</v>
      </c>
      <c r="C700" s="82"/>
      <c r="D700" s="116">
        <v>23.3</v>
      </c>
      <c r="E700" s="117">
        <v>23.3</v>
      </c>
      <c r="F700" s="118"/>
      <c r="G700" s="118"/>
      <c r="H700" s="117"/>
      <c r="I700" s="118"/>
      <c r="J700" s="119"/>
    </row>
    <row r="701" spans="1:11" x14ac:dyDescent="0.25">
      <c r="A701" s="36"/>
      <c r="B701" s="65" t="s">
        <v>34</v>
      </c>
      <c r="C701" s="82"/>
      <c r="D701" s="116">
        <v>2</v>
      </c>
      <c r="E701" s="117">
        <v>2</v>
      </c>
      <c r="F701" s="118"/>
      <c r="G701" s="118"/>
      <c r="H701" s="117"/>
      <c r="I701" s="118"/>
      <c r="J701" s="119"/>
    </row>
    <row r="702" spans="1:11" x14ac:dyDescent="0.25">
      <c r="A702" s="36"/>
      <c r="B702" s="65" t="s">
        <v>82</v>
      </c>
      <c r="C702" s="82"/>
      <c r="D702" s="116">
        <v>1.6</v>
      </c>
      <c r="E702" s="117">
        <v>1.6</v>
      </c>
      <c r="F702" s="118"/>
      <c r="G702" s="118"/>
      <c r="H702" s="117"/>
      <c r="I702" s="118"/>
      <c r="J702" s="119"/>
    </row>
    <row r="703" spans="1:11" x14ac:dyDescent="0.25">
      <c r="A703" s="36"/>
      <c r="B703" s="65" t="s">
        <v>30</v>
      </c>
      <c r="C703" s="82"/>
      <c r="D703" s="116">
        <v>2.8</v>
      </c>
      <c r="E703" s="117">
        <v>2.5</v>
      </c>
      <c r="F703" s="118"/>
      <c r="G703" s="118"/>
      <c r="H703" s="117"/>
      <c r="I703" s="118"/>
      <c r="J703" s="119"/>
    </row>
    <row r="704" spans="1:11" x14ac:dyDescent="0.25">
      <c r="A704" s="36"/>
      <c r="B704" s="65" t="s">
        <v>83</v>
      </c>
      <c r="C704" s="82"/>
      <c r="D704" s="117">
        <v>0.3</v>
      </c>
      <c r="E704" s="117">
        <v>0.3</v>
      </c>
      <c r="F704" s="117"/>
      <c r="G704" s="117"/>
      <c r="H704" s="116"/>
      <c r="I704" s="117"/>
      <c r="J704" s="119"/>
    </row>
    <row r="705" spans="1:11" x14ac:dyDescent="0.25">
      <c r="A705" s="36"/>
      <c r="B705" s="65" t="s">
        <v>84</v>
      </c>
      <c r="C705" s="82"/>
      <c r="D705" s="116">
        <v>0.2</v>
      </c>
      <c r="E705" s="117">
        <v>0.2</v>
      </c>
      <c r="F705" s="116"/>
      <c r="G705" s="117"/>
      <c r="H705" s="116"/>
      <c r="I705" s="118"/>
      <c r="J705" s="119"/>
    </row>
    <row r="706" spans="1:11" x14ac:dyDescent="0.25">
      <c r="A706" s="36"/>
      <c r="B706" s="65" t="s">
        <v>40</v>
      </c>
      <c r="C706" s="82"/>
      <c r="D706" s="116">
        <v>6</v>
      </c>
      <c r="E706" s="117">
        <v>6</v>
      </c>
      <c r="F706" s="116"/>
      <c r="G706" s="117"/>
      <c r="H706" s="116"/>
      <c r="I706" s="118"/>
      <c r="J706" s="119"/>
    </row>
    <row r="707" spans="1:11" ht="30" x14ac:dyDescent="0.25">
      <c r="A707" s="36"/>
      <c r="B707" s="36" t="s">
        <v>271</v>
      </c>
      <c r="C707" s="82"/>
      <c r="D707" s="116"/>
      <c r="E707" s="117"/>
      <c r="F707" s="116"/>
      <c r="G707" s="117"/>
      <c r="H707" s="116"/>
      <c r="I707" s="118"/>
      <c r="J707" s="119"/>
    </row>
    <row r="708" spans="1:11" x14ac:dyDescent="0.25">
      <c r="A708" s="36"/>
      <c r="B708" s="65" t="s">
        <v>72</v>
      </c>
      <c r="C708" s="82"/>
      <c r="D708" s="116">
        <v>31.25</v>
      </c>
      <c r="E708" s="117">
        <v>25</v>
      </c>
      <c r="F708" s="116"/>
      <c r="G708" s="117"/>
      <c r="H708" s="116"/>
      <c r="I708" s="118"/>
      <c r="J708" s="119"/>
    </row>
    <row r="709" spans="1:11" x14ac:dyDescent="0.25">
      <c r="A709" s="36"/>
      <c r="B709" s="65" t="s">
        <v>34</v>
      </c>
      <c r="C709" s="82"/>
      <c r="D709" s="116">
        <v>1.7</v>
      </c>
      <c r="E709" s="117">
        <v>1.7</v>
      </c>
      <c r="F709" s="116"/>
      <c r="G709" s="117"/>
      <c r="H709" s="116"/>
      <c r="I709" s="118"/>
      <c r="J709" s="119"/>
    </row>
    <row r="710" spans="1:11" x14ac:dyDescent="0.25">
      <c r="A710" s="36"/>
      <c r="B710" s="65" t="s">
        <v>30</v>
      </c>
      <c r="C710" s="82"/>
      <c r="D710" s="116">
        <v>2.5</v>
      </c>
      <c r="E710" s="117">
        <v>2</v>
      </c>
      <c r="F710" s="116"/>
      <c r="G710" s="117"/>
      <c r="H710" s="116"/>
      <c r="I710" s="118"/>
      <c r="J710" s="119"/>
    </row>
    <row r="711" spans="1:11" x14ac:dyDescent="0.25">
      <c r="A711" s="36"/>
      <c r="B711" s="65" t="s">
        <v>31</v>
      </c>
      <c r="C711" s="82"/>
      <c r="D711" s="116">
        <v>0.3</v>
      </c>
      <c r="E711" s="117">
        <v>0.3</v>
      </c>
      <c r="F711" s="116"/>
      <c r="G711" s="117"/>
      <c r="H711" s="116"/>
      <c r="I711" s="118"/>
      <c r="J711" s="119"/>
    </row>
    <row r="712" spans="1:11" x14ac:dyDescent="0.25">
      <c r="A712" s="36"/>
      <c r="B712" s="65" t="s">
        <v>272</v>
      </c>
      <c r="C712" s="82"/>
      <c r="D712" s="116"/>
      <c r="E712" s="117">
        <v>21</v>
      </c>
      <c r="F712" s="116"/>
      <c r="G712" s="117"/>
      <c r="H712" s="116"/>
      <c r="I712" s="118"/>
      <c r="J712" s="119"/>
    </row>
    <row r="713" spans="1:11" x14ac:dyDescent="0.25">
      <c r="A713" s="36"/>
      <c r="B713" s="65" t="s">
        <v>73</v>
      </c>
      <c r="C713" s="82"/>
      <c r="D713" s="116">
        <v>1</v>
      </c>
      <c r="E713" s="117">
        <v>1</v>
      </c>
      <c r="F713" s="116"/>
      <c r="G713" s="117"/>
      <c r="H713" s="116"/>
      <c r="I713" s="118"/>
      <c r="J713" s="119"/>
    </row>
    <row r="714" spans="1:11" ht="30" x14ac:dyDescent="0.25">
      <c r="A714" s="36"/>
      <c r="B714" s="65" t="s">
        <v>64</v>
      </c>
      <c r="C714" s="82"/>
      <c r="D714" s="116">
        <v>0.1</v>
      </c>
      <c r="E714" s="117">
        <v>0.1</v>
      </c>
      <c r="F714" s="116"/>
      <c r="G714" s="117"/>
      <c r="H714" s="116"/>
      <c r="I714" s="118"/>
      <c r="J714" s="119"/>
    </row>
    <row r="715" spans="1:11" x14ac:dyDescent="0.25">
      <c r="A715" s="36"/>
      <c r="B715" s="65" t="s">
        <v>114</v>
      </c>
      <c r="C715" s="82"/>
      <c r="D715" s="116">
        <v>1.6</v>
      </c>
      <c r="E715" s="117">
        <v>1</v>
      </c>
      <c r="F715" s="116" t="s">
        <v>45</v>
      </c>
      <c r="G715" s="117"/>
      <c r="H715" s="116"/>
      <c r="I715" s="118"/>
      <c r="J715" s="119"/>
    </row>
    <row r="716" spans="1:11" ht="22.5" x14ac:dyDescent="0.25">
      <c r="A716" s="131" t="s">
        <v>136</v>
      </c>
      <c r="B716" s="132"/>
      <c r="C716" s="142" t="s">
        <v>137</v>
      </c>
      <c r="D716" s="141"/>
      <c r="E716" s="142"/>
      <c r="F716" s="217">
        <v>0.05</v>
      </c>
      <c r="G716" s="142">
        <v>0.01</v>
      </c>
      <c r="H716" s="141">
        <v>5.4</v>
      </c>
      <c r="I716" s="217">
        <v>21.9</v>
      </c>
      <c r="J716" s="218"/>
      <c r="K716" s="140" t="s">
        <v>138</v>
      </c>
    </row>
    <row r="717" spans="1:11" x14ac:dyDescent="0.25">
      <c r="A717" s="131"/>
      <c r="B717" s="132" t="s">
        <v>38</v>
      </c>
      <c r="C717" s="142"/>
      <c r="D717" s="141">
        <v>0.3</v>
      </c>
      <c r="E717" s="142">
        <v>0.3</v>
      </c>
      <c r="F717" s="217"/>
      <c r="G717" s="142"/>
      <c r="H717" s="141"/>
      <c r="I717" s="217"/>
      <c r="J717" s="218"/>
      <c r="K717" s="140"/>
    </row>
    <row r="718" spans="1:11" x14ac:dyDescent="0.25">
      <c r="A718" s="131"/>
      <c r="B718" s="132" t="s">
        <v>39</v>
      </c>
      <c r="C718" s="142"/>
      <c r="D718" s="141">
        <v>4</v>
      </c>
      <c r="E718" s="142">
        <v>4</v>
      </c>
      <c r="F718" s="217"/>
      <c r="G718" s="142"/>
      <c r="H718" s="217"/>
      <c r="I718" s="217"/>
      <c r="J718" s="218"/>
      <c r="K718" s="140"/>
    </row>
    <row r="719" spans="1:11" ht="15.75" thickBot="1" x14ac:dyDescent="0.3">
      <c r="A719" s="131"/>
      <c r="B719" s="144" t="s">
        <v>40</v>
      </c>
      <c r="C719" s="142"/>
      <c r="D719" s="142">
        <v>100</v>
      </c>
      <c r="E719" s="142">
        <v>100</v>
      </c>
      <c r="F719" s="142"/>
      <c r="G719" s="141"/>
      <c r="H719" s="142"/>
      <c r="I719" s="141"/>
      <c r="J719" s="218"/>
      <c r="K719" s="140"/>
    </row>
    <row r="720" spans="1:11" ht="15.75" thickBot="1" x14ac:dyDescent="0.3">
      <c r="A720" s="87" t="s">
        <v>48</v>
      </c>
      <c r="B720" s="233"/>
      <c r="C720" s="125">
        <v>354</v>
      </c>
      <c r="D720" s="48"/>
      <c r="E720" s="47"/>
      <c r="F720" s="171">
        <f>SUM(F695:F719)</f>
        <v>7.9799999999999995</v>
      </c>
      <c r="G720" s="171">
        <f>SUM(G695:G719)</f>
        <v>7.67</v>
      </c>
      <c r="H720" s="171">
        <f>SUM(H695:H719)</f>
        <v>34.9</v>
      </c>
      <c r="I720" s="171">
        <f>SUM(I695:I719)</f>
        <v>238.9</v>
      </c>
      <c r="J720" s="171">
        <f>SUM(J695:J719)</f>
        <v>5.35</v>
      </c>
      <c r="K720" s="93"/>
    </row>
    <row r="721" spans="1:11" ht="15.75" thickBot="1" x14ac:dyDescent="0.3">
      <c r="A721" s="219" t="s">
        <v>94</v>
      </c>
      <c r="B721" s="220"/>
      <c r="C721" s="285">
        <f>C649+C652+C694+C720</f>
        <v>1370</v>
      </c>
      <c r="D721" s="308"/>
      <c r="E721" s="275"/>
      <c r="F721" s="309">
        <f>F649+F652+F694+F720</f>
        <v>40.879999999999995</v>
      </c>
      <c r="G721" s="309">
        <f t="shared" ref="G721:J721" si="10">G649+G652+G694+G720</f>
        <v>40.130000000000003</v>
      </c>
      <c r="H721" s="309">
        <f t="shared" si="10"/>
        <v>154.44999999999999</v>
      </c>
      <c r="I721" s="309">
        <f t="shared" si="10"/>
        <v>1140.8</v>
      </c>
      <c r="J721" s="309">
        <f t="shared" si="10"/>
        <v>20.77375</v>
      </c>
      <c r="K721" s="225"/>
    </row>
    <row r="722" spans="1:11" x14ac:dyDescent="0.25">
      <c r="A722" s="23"/>
      <c r="B722" s="152"/>
      <c r="C722" s="30"/>
      <c r="D722" s="231"/>
      <c r="F722" s="310"/>
      <c r="G722" s="310"/>
      <c r="H722" s="310"/>
      <c r="I722" s="311"/>
      <c r="J722" s="28"/>
      <c r="K722" s="30"/>
    </row>
    <row r="723" spans="1:11" ht="15.75" thickBot="1" x14ac:dyDescent="0.3">
      <c r="A723" s="23" t="s">
        <v>273</v>
      </c>
      <c r="B723" s="24"/>
      <c r="C723" s="24"/>
      <c r="D723" s="24"/>
      <c r="E723" s="25"/>
      <c r="G723" s="26"/>
      <c r="H723" s="26"/>
      <c r="J723" s="28"/>
      <c r="K723" s="24"/>
    </row>
    <row r="724" spans="1:11" ht="30" x14ac:dyDescent="0.25">
      <c r="A724" s="29" t="s">
        <v>8</v>
      </c>
      <c r="B724" s="152"/>
      <c r="C724" s="33" t="s">
        <v>9</v>
      </c>
      <c r="D724" s="32" t="s">
        <v>10</v>
      </c>
      <c r="E724" s="33" t="s">
        <v>10</v>
      </c>
      <c r="F724" s="1196" t="s">
        <v>11</v>
      </c>
      <c r="G724" s="1197"/>
      <c r="H724" s="1198"/>
      <c r="I724" s="34" t="s">
        <v>12</v>
      </c>
      <c r="J724" s="158" t="s">
        <v>13</v>
      </c>
      <c r="K724" s="31" t="s">
        <v>14</v>
      </c>
    </row>
    <row r="725" spans="1:11" ht="30.75" thickBot="1" x14ac:dyDescent="0.3">
      <c r="A725" s="36" t="s">
        <v>15</v>
      </c>
      <c r="B725" s="30"/>
      <c r="C725" s="31" t="s">
        <v>16</v>
      </c>
      <c r="D725" s="37" t="s">
        <v>17</v>
      </c>
      <c r="E725" s="31" t="s">
        <v>17</v>
      </c>
      <c r="F725" s="38"/>
      <c r="G725" s="39"/>
      <c r="H725" s="39"/>
      <c r="I725" s="40" t="s">
        <v>18</v>
      </c>
      <c r="J725" s="41"/>
    </row>
    <row r="726" spans="1:11" ht="15.75" thickBot="1" x14ac:dyDescent="0.3">
      <c r="A726" s="36"/>
      <c r="B726" s="30"/>
      <c r="C726" s="31"/>
      <c r="D726" s="37" t="s">
        <v>19</v>
      </c>
      <c r="E726" s="31" t="s">
        <v>20</v>
      </c>
      <c r="F726" s="100" t="s">
        <v>21</v>
      </c>
      <c r="G726" s="100" t="s">
        <v>22</v>
      </c>
      <c r="H726" s="103" t="s">
        <v>23</v>
      </c>
      <c r="I726" s="229" t="s">
        <v>24</v>
      </c>
      <c r="J726" s="230" t="s">
        <v>25</v>
      </c>
    </row>
    <row r="727" spans="1:11" ht="15.75" thickBot="1" x14ac:dyDescent="0.3">
      <c r="A727" s="312"/>
      <c r="B727" s="169" t="s">
        <v>26</v>
      </c>
      <c r="C727" s="91"/>
      <c r="D727" s="90"/>
      <c r="E727" s="93"/>
      <c r="F727" s="313"/>
      <c r="G727" s="98"/>
      <c r="H727" s="97"/>
      <c r="I727" s="314"/>
      <c r="J727" s="315"/>
      <c r="K727" s="93"/>
    </row>
    <row r="728" spans="1:11" ht="30" x14ac:dyDescent="0.25">
      <c r="A728" s="36" t="s">
        <v>274</v>
      </c>
      <c r="B728" s="30"/>
      <c r="C728" s="31" t="s">
        <v>97</v>
      </c>
      <c r="D728" s="31"/>
      <c r="E728" s="31"/>
      <c r="F728" s="117">
        <v>4.5</v>
      </c>
      <c r="G728" s="117">
        <v>5</v>
      </c>
      <c r="H728" s="117">
        <v>21</v>
      </c>
      <c r="I728" s="117">
        <v>147</v>
      </c>
      <c r="J728" s="119">
        <v>0.16</v>
      </c>
      <c r="K728" s="42" t="s">
        <v>199</v>
      </c>
    </row>
    <row r="729" spans="1:11" x14ac:dyDescent="0.25">
      <c r="A729" s="36"/>
      <c r="B729" s="30" t="s">
        <v>275</v>
      </c>
      <c r="C729" s="31"/>
      <c r="D729" s="31">
        <v>23</v>
      </c>
      <c r="E729" s="159">
        <v>23</v>
      </c>
      <c r="F729" s="117"/>
      <c r="G729" s="116"/>
      <c r="H729" s="117"/>
      <c r="I729" s="116"/>
      <c r="J729" s="165"/>
    </row>
    <row r="730" spans="1:11" x14ac:dyDescent="0.25">
      <c r="A730" s="36"/>
      <c r="B730" s="30" t="s">
        <v>32</v>
      </c>
      <c r="C730" s="31"/>
      <c r="D730" s="167">
        <v>102</v>
      </c>
      <c r="E730" s="31">
        <v>102</v>
      </c>
      <c r="F730" s="117"/>
      <c r="G730" s="116"/>
      <c r="H730" s="117"/>
      <c r="I730" s="116"/>
      <c r="J730" s="165"/>
    </row>
    <row r="731" spans="1:11" x14ac:dyDescent="0.25">
      <c r="A731" s="36"/>
      <c r="B731" s="30" t="s">
        <v>40</v>
      </c>
      <c r="C731" s="31"/>
      <c r="D731" s="167">
        <v>50</v>
      </c>
      <c r="E731" s="31">
        <v>50</v>
      </c>
      <c r="F731" s="117"/>
      <c r="G731" s="116"/>
      <c r="H731" s="117"/>
      <c r="I731" s="116"/>
      <c r="J731" s="165"/>
    </row>
    <row r="732" spans="1:11" x14ac:dyDescent="0.25">
      <c r="A732" s="36"/>
      <c r="B732" s="30" t="s">
        <v>39</v>
      </c>
      <c r="C732" s="31"/>
      <c r="D732" s="167">
        <v>4</v>
      </c>
      <c r="E732" s="31">
        <v>4</v>
      </c>
      <c r="F732" s="117"/>
      <c r="G732" s="116"/>
      <c r="H732" s="117"/>
      <c r="I732" s="116"/>
      <c r="J732" s="165"/>
    </row>
    <row r="733" spans="1:11" x14ac:dyDescent="0.25">
      <c r="A733" s="36"/>
      <c r="B733" s="65" t="s">
        <v>31</v>
      </c>
      <c r="C733" s="31"/>
      <c r="D733" s="167">
        <v>0.5</v>
      </c>
      <c r="E733" s="31">
        <v>0.5</v>
      </c>
      <c r="F733" s="117"/>
      <c r="G733" s="116"/>
      <c r="H733" s="117"/>
      <c r="I733" s="116"/>
      <c r="J733" s="165"/>
    </row>
    <row r="734" spans="1:11" x14ac:dyDescent="0.25">
      <c r="A734" s="36"/>
      <c r="B734" s="65" t="s">
        <v>34</v>
      </c>
      <c r="C734" s="31"/>
      <c r="D734" s="167">
        <v>4</v>
      </c>
      <c r="E734" s="31">
        <v>4</v>
      </c>
      <c r="F734" s="117"/>
      <c r="G734" s="116"/>
      <c r="H734" s="117"/>
      <c r="I734" s="116"/>
      <c r="J734" s="165"/>
    </row>
    <row r="735" spans="1:11" ht="30" x14ac:dyDescent="0.25">
      <c r="A735" s="78" t="s">
        <v>143</v>
      </c>
      <c r="B735" s="30"/>
      <c r="C735" s="31">
        <v>165</v>
      </c>
      <c r="D735" s="54"/>
      <c r="E735" s="54"/>
      <c r="F735" s="81">
        <v>1</v>
      </c>
      <c r="G735" s="82">
        <v>1.2</v>
      </c>
      <c r="H735" s="82">
        <v>10</v>
      </c>
      <c r="I735" s="82">
        <v>55</v>
      </c>
      <c r="J735" s="85">
        <v>0.16</v>
      </c>
      <c r="K735" s="42" t="s">
        <v>144</v>
      </c>
    </row>
    <row r="736" spans="1:11" ht="30" x14ac:dyDescent="0.25">
      <c r="A736" s="78"/>
      <c r="B736" s="30" t="s">
        <v>145</v>
      </c>
      <c r="C736" s="31"/>
      <c r="D736" s="82">
        <v>2.5</v>
      </c>
      <c r="E736" s="82">
        <v>2.5</v>
      </c>
      <c r="F736" s="81"/>
      <c r="G736" s="81"/>
      <c r="H736" s="81"/>
      <c r="I736" s="81"/>
      <c r="J736" s="85"/>
    </row>
    <row r="737" spans="1:11" x14ac:dyDescent="0.25">
      <c r="A737" s="78"/>
      <c r="B737" s="30" t="s">
        <v>39</v>
      </c>
      <c r="C737" s="31"/>
      <c r="D737" s="82">
        <v>7.7</v>
      </c>
      <c r="E737" s="82">
        <v>7.7</v>
      </c>
      <c r="F737" s="81"/>
      <c r="G737" s="82"/>
      <c r="H737" s="82"/>
      <c r="I737" s="82"/>
      <c r="J737" s="85"/>
    </row>
    <row r="738" spans="1:11" x14ac:dyDescent="0.25">
      <c r="A738" s="166"/>
      <c r="B738" s="65" t="s">
        <v>32</v>
      </c>
      <c r="C738" s="31"/>
      <c r="D738" s="82">
        <v>75</v>
      </c>
      <c r="E738" s="82">
        <v>75</v>
      </c>
      <c r="F738" s="81"/>
      <c r="G738" s="82"/>
      <c r="H738" s="82"/>
      <c r="I738" s="82"/>
      <c r="J738" s="85"/>
    </row>
    <row r="739" spans="1:11" x14ac:dyDescent="0.25">
      <c r="A739" s="166"/>
      <c r="B739" s="65" t="s">
        <v>77</v>
      </c>
      <c r="C739" s="31"/>
      <c r="D739" s="81">
        <v>106</v>
      </c>
      <c r="E739" s="82">
        <v>106</v>
      </c>
      <c r="F739" s="81"/>
      <c r="G739" s="82"/>
      <c r="H739" s="83"/>
      <c r="I739" s="82"/>
      <c r="J739" s="84"/>
    </row>
    <row r="740" spans="1:11" ht="30" x14ac:dyDescent="0.25">
      <c r="A740" s="78" t="s">
        <v>41</v>
      </c>
      <c r="B740" s="30"/>
      <c r="C740" s="79" t="s">
        <v>42</v>
      </c>
      <c r="D740" s="80"/>
      <c r="E740" s="54"/>
      <c r="F740" s="81">
        <v>1.9</v>
      </c>
      <c r="G740" s="82">
        <v>4.4000000000000004</v>
      </c>
      <c r="H740" s="83">
        <v>13</v>
      </c>
      <c r="I740" s="82">
        <v>99</v>
      </c>
      <c r="J740" s="84"/>
      <c r="K740" s="42" t="s">
        <v>43</v>
      </c>
    </row>
    <row r="741" spans="1:11" x14ac:dyDescent="0.25">
      <c r="A741" s="78"/>
      <c r="B741" s="30" t="s">
        <v>44</v>
      </c>
      <c r="C741" s="31"/>
      <c r="D741" s="81">
        <v>25</v>
      </c>
      <c r="E741" s="82">
        <v>25</v>
      </c>
      <c r="F741" s="81"/>
      <c r="G741" s="82"/>
      <c r="H741" s="82"/>
      <c r="I741" s="82"/>
      <c r="J741" s="85"/>
    </row>
    <row r="742" spans="1:11" ht="15.75" thickBot="1" x14ac:dyDescent="0.3">
      <c r="A742" s="78"/>
      <c r="B742" s="30" t="s">
        <v>34</v>
      </c>
      <c r="C742" s="31"/>
      <c r="D742" s="81">
        <v>5</v>
      </c>
      <c r="E742" s="82">
        <v>5</v>
      </c>
      <c r="F742" s="81" t="s">
        <v>45</v>
      </c>
      <c r="G742" s="82"/>
      <c r="H742" s="82"/>
      <c r="I742" s="82"/>
      <c r="J742" s="85"/>
    </row>
    <row r="743" spans="1:11" ht="15.75" thickBot="1" x14ac:dyDescent="0.3">
      <c r="A743" s="87" t="s">
        <v>48</v>
      </c>
      <c r="B743" s="233"/>
      <c r="C743" s="89">
        <v>350</v>
      </c>
      <c r="D743" s="48"/>
      <c r="E743" s="47"/>
      <c r="F743" s="92">
        <f>SUM(F728:F742)</f>
        <v>7.4</v>
      </c>
      <c r="G743" s="92">
        <f t="shared" ref="G743:J743" si="11">SUM(G728:G742)</f>
        <v>10.600000000000001</v>
      </c>
      <c r="H743" s="92">
        <f t="shared" si="11"/>
        <v>44</v>
      </c>
      <c r="I743" s="92">
        <f t="shared" si="11"/>
        <v>301</v>
      </c>
      <c r="J743" s="92">
        <f t="shared" si="11"/>
        <v>0.32</v>
      </c>
      <c r="K743" s="92"/>
    </row>
    <row r="744" spans="1:11" x14ac:dyDescent="0.25">
      <c r="A744" s="94"/>
      <c r="B744" s="52" t="s">
        <v>49</v>
      </c>
      <c r="C744" s="175"/>
      <c r="D744" s="103"/>
      <c r="E744" s="100"/>
      <c r="F744" s="177"/>
      <c r="G744" s="100"/>
      <c r="H744" s="103"/>
      <c r="I744" s="178"/>
      <c r="J744" s="230"/>
      <c r="K744" s="53"/>
    </row>
    <row r="745" spans="1:11" ht="30.75" thickBot="1" x14ac:dyDescent="0.3">
      <c r="A745" s="36" t="s">
        <v>50</v>
      </c>
      <c r="B745" s="65"/>
      <c r="C745" s="31">
        <v>90</v>
      </c>
      <c r="D745" s="83">
        <v>90</v>
      </c>
      <c r="E745" s="82">
        <v>90</v>
      </c>
      <c r="F745" s="81">
        <v>0.75</v>
      </c>
      <c r="G745" s="82">
        <v>0.3</v>
      </c>
      <c r="H745" s="83">
        <v>15.15</v>
      </c>
      <c r="I745" s="82">
        <v>66</v>
      </c>
      <c r="J745" s="96">
        <v>3</v>
      </c>
      <c r="K745" s="42" t="s">
        <v>51</v>
      </c>
    </row>
    <row r="746" spans="1:11" ht="15.75" thickBot="1" x14ac:dyDescent="0.3">
      <c r="A746" s="87" t="s">
        <v>48</v>
      </c>
      <c r="B746" s="88"/>
      <c r="C746" s="89">
        <v>90</v>
      </c>
      <c r="D746" s="97"/>
      <c r="E746" s="98"/>
      <c r="F746" s="171">
        <f>SUM(F745)</f>
        <v>0.75</v>
      </c>
      <c r="G746" s="171">
        <f t="shared" ref="G746:J746" si="12">SUM(G745)</f>
        <v>0.3</v>
      </c>
      <c r="H746" s="171">
        <f t="shared" si="12"/>
        <v>15.15</v>
      </c>
      <c r="I746" s="171">
        <f t="shared" si="12"/>
        <v>66</v>
      </c>
      <c r="J746" s="171">
        <f t="shared" si="12"/>
        <v>3</v>
      </c>
      <c r="K746" s="93"/>
    </row>
    <row r="747" spans="1:11" x14ac:dyDescent="0.25">
      <c r="A747" s="29"/>
      <c r="B747" s="52" t="s">
        <v>52</v>
      </c>
      <c r="C747" s="175"/>
      <c r="D747" s="103"/>
      <c r="E747" s="176"/>
      <c r="F747" s="177"/>
      <c r="G747" s="100"/>
      <c r="H747" s="103"/>
      <c r="I747" s="178"/>
      <c r="J747" s="56"/>
      <c r="K747" s="105"/>
    </row>
    <row r="748" spans="1:11" x14ac:dyDescent="0.25">
      <c r="A748" s="106" t="s">
        <v>146</v>
      </c>
      <c r="B748" s="107"/>
      <c r="C748" s="108">
        <v>50</v>
      </c>
      <c r="D748" s="179"/>
      <c r="E748" s="180"/>
      <c r="F748" s="109">
        <v>0.63</v>
      </c>
      <c r="G748" s="110">
        <v>0.05</v>
      </c>
      <c r="H748" s="109">
        <v>7.1</v>
      </c>
      <c r="I748" s="110">
        <v>31.3</v>
      </c>
      <c r="J748" s="181">
        <v>1.6</v>
      </c>
      <c r="K748" s="113" t="s">
        <v>147</v>
      </c>
    </row>
    <row r="749" spans="1:11" x14ac:dyDescent="0.25">
      <c r="A749" s="106"/>
      <c r="B749" s="114" t="s">
        <v>148</v>
      </c>
      <c r="C749" s="182"/>
      <c r="D749" s="183">
        <v>51</v>
      </c>
      <c r="E749" s="108">
        <v>50</v>
      </c>
      <c r="F749" s="109"/>
      <c r="G749" s="110"/>
      <c r="H749" s="109"/>
      <c r="I749" s="110"/>
      <c r="J749" s="184"/>
      <c r="K749" s="185"/>
    </row>
    <row r="750" spans="1:11" ht="45" x14ac:dyDescent="0.25">
      <c r="A750" s="36" t="s">
        <v>276</v>
      </c>
      <c r="B750" s="30"/>
      <c r="C750" s="79" t="s">
        <v>202</v>
      </c>
      <c r="D750" s="83"/>
      <c r="E750" s="82"/>
      <c r="F750" s="118">
        <v>4.5</v>
      </c>
      <c r="G750" s="117">
        <v>5.0999999999999996</v>
      </c>
      <c r="H750" s="116">
        <v>6.7</v>
      </c>
      <c r="I750" s="118">
        <v>92</v>
      </c>
      <c r="J750" s="165">
        <v>5.55</v>
      </c>
      <c r="K750" s="42" t="s">
        <v>277</v>
      </c>
    </row>
    <row r="751" spans="1:11" x14ac:dyDescent="0.25">
      <c r="A751" s="36"/>
      <c r="B751" s="65" t="s">
        <v>59</v>
      </c>
      <c r="C751" s="79"/>
      <c r="D751" s="116">
        <v>23.23</v>
      </c>
      <c r="E751" s="173">
        <v>17.100000000000001</v>
      </c>
      <c r="F751" s="118"/>
      <c r="G751" s="117"/>
      <c r="H751" s="116"/>
      <c r="I751" s="118"/>
      <c r="J751" s="165"/>
    </row>
    <row r="752" spans="1:11" x14ac:dyDescent="0.25">
      <c r="A752" s="36"/>
      <c r="B752" s="65" t="s">
        <v>63</v>
      </c>
      <c r="C752" s="79"/>
      <c r="D752" s="116">
        <v>1.78</v>
      </c>
      <c r="E752" s="173">
        <v>1.5</v>
      </c>
      <c r="F752" s="118"/>
      <c r="G752" s="117"/>
      <c r="H752" s="116"/>
      <c r="I752" s="118"/>
      <c r="J752" s="165"/>
    </row>
    <row r="753" spans="1:11" x14ac:dyDescent="0.25">
      <c r="A753" s="36"/>
      <c r="B753" s="65" t="s">
        <v>30</v>
      </c>
      <c r="C753" s="79"/>
      <c r="D753" s="116">
        <v>1.7</v>
      </c>
      <c r="E753" s="173">
        <v>1.5</v>
      </c>
      <c r="F753" s="118"/>
      <c r="G753" s="118"/>
      <c r="H753" s="117"/>
      <c r="I753" s="118"/>
      <c r="J753" s="165"/>
    </row>
    <row r="754" spans="1:11" x14ac:dyDescent="0.25">
      <c r="A754" s="36"/>
      <c r="B754" s="65" t="s">
        <v>278</v>
      </c>
      <c r="C754" s="79"/>
      <c r="D754" s="116">
        <v>1.7</v>
      </c>
      <c r="E754" s="173">
        <v>1.7</v>
      </c>
      <c r="F754" s="118"/>
      <c r="G754" s="118"/>
      <c r="H754" s="117"/>
      <c r="I754" s="118"/>
      <c r="J754" s="165"/>
    </row>
    <row r="755" spans="1:11" ht="30" x14ac:dyDescent="0.25">
      <c r="A755" s="36"/>
      <c r="B755" s="65" t="s">
        <v>241</v>
      </c>
      <c r="C755" s="79"/>
      <c r="D755" s="116"/>
      <c r="E755" s="173">
        <v>20.100000000000001</v>
      </c>
      <c r="F755" s="118"/>
      <c r="G755" s="118"/>
      <c r="H755" s="117"/>
      <c r="I755" s="118"/>
      <c r="J755" s="165"/>
    </row>
    <row r="756" spans="1:11" x14ac:dyDescent="0.25">
      <c r="A756" s="36"/>
      <c r="B756" s="30" t="s">
        <v>72</v>
      </c>
      <c r="C756" s="79"/>
      <c r="D756" s="83">
        <v>15</v>
      </c>
      <c r="E756" s="82">
        <v>12</v>
      </c>
      <c r="F756" s="118"/>
      <c r="G756" s="118"/>
      <c r="H756" s="118"/>
      <c r="I756" s="118"/>
      <c r="J756" s="165"/>
    </row>
    <row r="757" spans="1:11" x14ac:dyDescent="0.25">
      <c r="A757" s="36"/>
      <c r="B757" s="65" t="s">
        <v>60</v>
      </c>
      <c r="C757" s="79"/>
      <c r="D757" s="83">
        <v>50.11</v>
      </c>
      <c r="E757" s="82">
        <v>30</v>
      </c>
      <c r="F757" s="118"/>
      <c r="G757" s="117"/>
      <c r="H757" s="116"/>
      <c r="I757" s="118"/>
      <c r="J757" s="165"/>
    </row>
    <row r="758" spans="1:11" x14ac:dyDescent="0.25">
      <c r="A758" s="36"/>
      <c r="B758" s="30" t="s">
        <v>62</v>
      </c>
      <c r="C758" s="79"/>
      <c r="D758" s="187">
        <v>7.98</v>
      </c>
      <c r="E758" s="173">
        <v>6</v>
      </c>
      <c r="F758" s="118"/>
      <c r="G758" s="117"/>
      <c r="H758" s="116"/>
      <c r="I758" s="118"/>
      <c r="J758" s="165"/>
    </row>
    <row r="759" spans="1:11" x14ac:dyDescent="0.25">
      <c r="A759" s="36"/>
      <c r="B759" s="65" t="s">
        <v>63</v>
      </c>
      <c r="C759" s="79"/>
      <c r="D759" s="187">
        <v>7.14</v>
      </c>
      <c r="E759" s="173">
        <v>6</v>
      </c>
      <c r="F759" s="118"/>
      <c r="G759" s="117"/>
      <c r="H759" s="116"/>
      <c r="I759" s="118"/>
      <c r="J759" s="165"/>
    </row>
    <row r="760" spans="1:11" ht="30" x14ac:dyDescent="0.25">
      <c r="A760" s="36"/>
      <c r="B760" s="65" t="s">
        <v>64</v>
      </c>
      <c r="C760" s="79"/>
      <c r="D760" s="187">
        <v>3</v>
      </c>
      <c r="E760" s="173">
        <v>3</v>
      </c>
      <c r="F760" s="118"/>
      <c r="G760" s="117"/>
      <c r="H760" s="116"/>
      <c r="I760" s="118"/>
      <c r="J760" s="165"/>
    </row>
    <row r="761" spans="1:11" x14ac:dyDescent="0.25">
      <c r="A761" s="36"/>
      <c r="B761" s="65" t="s">
        <v>31</v>
      </c>
      <c r="C761" s="79"/>
      <c r="D761" s="187">
        <v>0.8</v>
      </c>
      <c r="E761" s="173">
        <v>0.8</v>
      </c>
      <c r="F761" s="118"/>
      <c r="G761" s="117"/>
      <c r="H761" s="116"/>
      <c r="I761" s="118"/>
      <c r="J761" s="165"/>
    </row>
    <row r="762" spans="1:11" x14ac:dyDescent="0.25">
      <c r="A762" s="36"/>
      <c r="B762" s="65" t="s">
        <v>279</v>
      </c>
      <c r="C762" s="79"/>
      <c r="D762" s="187">
        <v>120</v>
      </c>
      <c r="E762" s="173">
        <v>120</v>
      </c>
      <c r="F762" s="118"/>
      <c r="G762" s="117"/>
      <c r="H762" s="116"/>
      <c r="I762" s="118"/>
      <c r="J762" s="294"/>
    </row>
    <row r="763" spans="1:11" x14ac:dyDescent="0.25">
      <c r="A763" s="36"/>
      <c r="B763" s="65" t="s">
        <v>134</v>
      </c>
      <c r="C763" s="79"/>
      <c r="D763" s="187">
        <v>6</v>
      </c>
      <c r="E763" s="173">
        <v>6</v>
      </c>
      <c r="F763" s="118"/>
      <c r="G763" s="117"/>
      <c r="H763" s="116"/>
      <c r="I763" s="118"/>
      <c r="J763" s="294"/>
    </row>
    <row r="764" spans="1:11" ht="30" x14ac:dyDescent="0.25">
      <c r="A764" s="36" t="s">
        <v>280</v>
      </c>
      <c r="B764" s="30"/>
      <c r="C764" s="82">
        <v>70</v>
      </c>
      <c r="D764" s="116"/>
      <c r="E764" s="117"/>
      <c r="F764" s="116">
        <v>10</v>
      </c>
      <c r="G764" s="117">
        <v>6.3</v>
      </c>
      <c r="H764" s="116">
        <v>0.9</v>
      </c>
      <c r="I764" s="118">
        <v>100</v>
      </c>
      <c r="J764" s="119">
        <v>0.12</v>
      </c>
      <c r="K764" s="42" t="s">
        <v>281</v>
      </c>
    </row>
    <row r="765" spans="1:11" x14ac:dyDescent="0.25">
      <c r="A765" s="36"/>
      <c r="B765" s="65" t="s">
        <v>113</v>
      </c>
      <c r="C765" s="82"/>
      <c r="D765" s="116">
        <v>68.75</v>
      </c>
      <c r="E765" s="117">
        <v>55</v>
      </c>
      <c r="F765" s="116"/>
      <c r="G765" s="117"/>
      <c r="H765" s="116"/>
      <c r="I765" s="118"/>
      <c r="J765" s="119"/>
    </row>
    <row r="766" spans="1:11" ht="30" x14ac:dyDescent="0.25">
      <c r="A766" s="36"/>
      <c r="B766" s="65" t="s">
        <v>68</v>
      </c>
      <c r="C766" s="82"/>
      <c r="D766" s="116">
        <v>9.6</v>
      </c>
      <c r="E766" s="117">
        <v>9.6</v>
      </c>
      <c r="F766" s="116"/>
      <c r="G766" s="117"/>
      <c r="H766" s="116"/>
      <c r="I766" s="118"/>
      <c r="J766" s="190"/>
    </row>
    <row r="767" spans="1:11" x14ac:dyDescent="0.25">
      <c r="A767" s="36"/>
      <c r="B767" s="65" t="s">
        <v>30</v>
      </c>
      <c r="C767" s="82"/>
      <c r="D767" s="116">
        <v>11.7</v>
      </c>
      <c r="E767" s="117">
        <v>10.5</v>
      </c>
      <c r="F767" s="116"/>
      <c r="G767" s="117"/>
      <c r="H767" s="116"/>
      <c r="I767" s="118"/>
      <c r="J767" s="190"/>
    </row>
    <row r="768" spans="1:11" x14ac:dyDescent="0.25">
      <c r="A768" s="36"/>
      <c r="B768" s="65" t="s">
        <v>77</v>
      </c>
      <c r="C768" s="82"/>
      <c r="D768" s="116">
        <v>8.8000000000000007</v>
      </c>
      <c r="E768" s="117">
        <v>8.8000000000000007</v>
      </c>
      <c r="F768" s="116"/>
      <c r="G768" s="117"/>
      <c r="H768" s="116"/>
      <c r="I768" s="118"/>
      <c r="J768" s="267"/>
    </row>
    <row r="769" spans="1:11" ht="30" x14ac:dyDescent="0.25">
      <c r="A769" s="36"/>
      <c r="B769" s="65" t="s">
        <v>69</v>
      </c>
      <c r="C769" s="82"/>
      <c r="D769" s="116">
        <v>5.3</v>
      </c>
      <c r="E769" s="117">
        <v>5.3</v>
      </c>
      <c r="F769" s="116"/>
      <c r="G769" s="117"/>
      <c r="H769" s="116"/>
      <c r="I769" s="118"/>
      <c r="J769" s="267"/>
    </row>
    <row r="770" spans="1:11" x14ac:dyDescent="0.25">
      <c r="A770" s="36"/>
      <c r="B770" s="65" t="s">
        <v>31</v>
      </c>
      <c r="C770" s="82"/>
      <c r="D770" s="116">
        <v>0.5</v>
      </c>
      <c r="E770" s="117">
        <v>0.5</v>
      </c>
      <c r="F770" s="116"/>
      <c r="G770" s="117"/>
      <c r="H770" s="116"/>
      <c r="I770" s="118"/>
      <c r="J770" s="267"/>
    </row>
    <row r="771" spans="1:11" ht="30" x14ac:dyDescent="0.25">
      <c r="A771" s="36"/>
      <c r="B771" s="65" t="s">
        <v>241</v>
      </c>
      <c r="C771" s="82"/>
      <c r="D771" s="116"/>
      <c r="E771" s="117">
        <v>86</v>
      </c>
      <c r="F771" s="116"/>
      <c r="G771" s="117"/>
      <c r="H771" s="116"/>
      <c r="I771" s="118"/>
      <c r="J771" s="267"/>
    </row>
    <row r="772" spans="1:11" ht="30" x14ac:dyDescent="0.25">
      <c r="A772" s="36"/>
      <c r="B772" s="65" t="s">
        <v>64</v>
      </c>
      <c r="C772" s="82"/>
      <c r="D772" s="116">
        <v>2.6</v>
      </c>
      <c r="E772" s="117">
        <v>2.6</v>
      </c>
      <c r="F772" s="116"/>
      <c r="G772" s="117"/>
      <c r="H772" s="116"/>
      <c r="I772" s="118"/>
      <c r="J772" s="267"/>
    </row>
    <row r="773" spans="1:11" ht="30" x14ac:dyDescent="0.25">
      <c r="A773" s="36" t="s">
        <v>213</v>
      </c>
      <c r="B773" s="65"/>
      <c r="C773" s="82">
        <v>100</v>
      </c>
      <c r="D773" s="116"/>
      <c r="E773" s="117"/>
      <c r="F773" s="116">
        <v>2</v>
      </c>
      <c r="G773" s="117">
        <v>3.2</v>
      </c>
      <c r="H773" s="116">
        <v>14</v>
      </c>
      <c r="I773" s="118">
        <v>92</v>
      </c>
      <c r="J773" s="119">
        <v>6.95</v>
      </c>
      <c r="K773" s="42" t="s">
        <v>214</v>
      </c>
    </row>
    <row r="774" spans="1:11" x14ac:dyDescent="0.25">
      <c r="A774" s="36"/>
      <c r="B774" s="65" t="s">
        <v>60</v>
      </c>
      <c r="C774" s="82"/>
      <c r="D774" s="116">
        <v>143.28</v>
      </c>
      <c r="E774" s="117">
        <v>85.8</v>
      </c>
      <c r="F774" s="116"/>
      <c r="G774" s="117"/>
      <c r="H774" s="116"/>
      <c r="I774" s="118"/>
      <c r="J774" s="119"/>
    </row>
    <row r="775" spans="1:11" x14ac:dyDescent="0.25">
      <c r="A775" s="36"/>
      <c r="B775" s="65" t="s">
        <v>32</v>
      </c>
      <c r="C775" s="82"/>
      <c r="D775" s="116">
        <v>15.8</v>
      </c>
      <c r="E775" s="117">
        <v>15</v>
      </c>
      <c r="F775" s="116"/>
      <c r="G775" s="117"/>
      <c r="H775" s="116"/>
      <c r="I775" s="118"/>
      <c r="J775" s="119"/>
    </row>
    <row r="776" spans="1:11" x14ac:dyDescent="0.25">
      <c r="A776" s="36"/>
      <c r="B776" s="65" t="s">
        <v>34</v>
      </c>
      <c r="C776" s="82"/>
      <c r="D776" s="116">
        <v>2</v>
      </c>
      <c r="E776" s="117">
        <v>2</v>
      </c>
      <c r="F776" s="116"/>
      <c r="G776" s="117"/>
      <c r="H776" s="116"/>
      <c r="I776" s="118"/>
      <c r="J776" s="119"/>
    </row>
    <row r="777" spans="1:11" x14ac:dyDescent="0.25">
      <c r="A777" s="36"/>
      <c r="B777" s="65" t="s">
        <v>31</v>
      </c>
      <c r="C777" s="82"/>
      <c r="D777" s="116">
        <v>0.4</v>
      </c>
      <c r="E777" s="117">
        <v>0.4</v>
      </c>
      <c r="F777" s="116"/>
      <c r="G777" s="117"/>
      <c r="H777" s="116"/>
      <c r="I777" s="118"/>
      <c r="J777" s="119"/>
    </row>
    <row r="778" spans="1:11" ht="30" x14ac:dyDescent="0.25">
      <c r="A778" s="36" t="s">
        <v>120</v>
      </c>
      <c r="B778" s="30"/>
      <c r="C778" s="82">
        <v>130</v>
      </c>
      <c r="D778" s="122"/>
      <c r="E778" s="82"/>
      <c r="F778" s="118">
        <v>0.1</v>
      </c>
      <c r="G778" s="117">
        <v>0.1</v>
      </c>
      <c r="H778" s="116">
        <v>10.199999999999999</v>
      </c>
      <c r="I778" s="117">
        <v>41</v>
      </c>
      <c r="J778" s="165">
        <v>1.2</v>
      </c>
      <c r="K778" s="42" t="s">
        <v>121</v>
      </c>
    </row>
    <row r="779" spans="1:11" x14ac:dyDescent="0.25">
      <c r="A779" s="36"/>
      <c r="B779" s="30" t="s">
        <v>122</v>
      </c>
      <c r="C779" s="79"/>
      <c r="D779" s="122">
        <v>29.64</v>
      </c>
      <c r="E779" s="82">
        <v>26</v>
      </c>
      <c r="F779" s="118"/>
      <c r="G779" s="117"/>
      <c r="H779" s="116"/>
      <c r="I779" s="117"/>
      <c r="J779" s="165"/>
    </row>
    <row r="780" spans="1:11" x14ac:dyDescent="0.25">
      <c r="A780" s="36"/>
      <c r="B780" s="30" t="s">
        <v>39</v>
      </c>
      <c r="C780" s="79"/>
      <c r="D780" s="122">
        <v>8.6</v>
      </c>
      <c r="E780" s="82">
        <v>8.6</v>
      </c>
      <c r="F780" s="118"/>
      <c r="G780" s="117"/>
      <c r="H780" s="116"/>
      <c r="I780" s="117"/>
      <c r="J780" s="165"/>
    </row>
    <row r="781" spans="1:11" x14ac:dyDescent="0.25">
      <c r="A781" s="36"/>
      <c r="B781" s="30" t="s">
        <v>40</v>
      </c>
      <c r="C781" s="79"/>
      <c r="D781" s="122">
        <v>112</v>
      </c>
      <c r="E781" s="82">
        <v>112</v>
      </c>
      <c r="F781" s="118"/>
      <c r="G781" s="117"/>
      <c r="H781" s="116"/>
      <c r="I781" s="117"/>
      <c r="J781" s="165"/>
    </row>
    <row r="782" spans="1:11" ht="15.75" thickBot="1" x14ac:dyDescent="0.3">
      <c r="A782" s="43" t="s">
        <v>78</v>
      </c>
      <c r="B782" s="44"/>
      <c r="C782" s="239">
        <v>30</v>
      </c>
      <c r="D782" s="240">
        <v>30</v>
      </c>
      <c r="E782" s="239">
        <v>30</v>
      </c>
      <c r="F782" s="82">
        <v>1.5</v>
      </c>
      <c r="G782" s="83">
        <v>0.3</v>
      </c>
      <c r="H782" s="82">
        <v>14.3</v>
      </c>
      <c r="I782" s="83">
        <v>66</v>
      </c>
      <c r="J782" s="96"/>
      <c r="K782" s="51"/>
    </row>
    <row r="783" spans="1:11" ht="15.75" thickBot="1" x14ac:dyDescent="0.3">
      <c r="A783" s="87" t="s">
        <v>48</v>
      </c>
      <c r="B783" s="88"/>
      <c r="C783" s="125">
        <v>521</v>
      </c>
      <c r="D783" s="48"/>
      <c r="E783" s="47"/>
      <c r="F783" s="99">
        <f>SUM(F747:F782)</f>
        <v>18.73</v>
      </c>
      <c r="G783" s="99">
        <f>SUM(G747:G782)</f>
        <v>15.049999999999999</v>
      </c>
      <c r="H783" s="99">
        <f>SUM(H747:H782)</f>
        <v>53.2</v>
      </c>
      <c r="I783" s="99">
        <f>SUM(I747:I782)</f>
        <v>422.3</v>
      </c>
      <c r="J783" s="99">
        <f>SUM(J747:J782)</f>
        <v>15.42</v>
      </c>
      <c r="K783" s="93"/>
    </row>
    <row r="784" spans="1:11" x14ac:dyDescent="0.25">
      <c r="A784" s="29"/>
      <c r="B784" s="52" t="s">
        <v>79</v>
      </c>
      <c r="C784" s="175"/>
      <c r="D784" s="103"/>
      <c r="E784" s="100"/>
      <c r="F784" s="100"/>
      <c r="G784" s="103"/>
      <c r="H784" s="100"/>
      <c r="I784" s="104"/>
      <c r="J784" s="56"/>
      <c r="K784" s="105"/>
    </row>
    <row r="785" spans="1:11" ht="30" x14ac:dyDescent="0.25">
      <c r="A785" s="36" t="s">
        <v>46</v>
      </c>
      <c r="B785" s="65"/>
      <c r="C785" s="82">
        <v>70</v>
      </c>
      <c r="D785" s="83">
        <v>79.8</v>
      </c>
      <c r="E785" s="81">
        <v>70</v>
      </c>
      <c r="F785" s="81">
        <v>1.05</v>
      </c>
      <c r="G785" s="82">
        <v>0.9</v>
      </c>
      <c r="H785" s="83">
        <v>12</v>
      </c>
      <c r="I785" s="82">
        <v>60.3</v>
      </c>
      <c r="J785" s="86">
        <v>7</v>
      </c>
      <c r="K785" s="42" t="s">
        <v>47</v>
      </c>
    </row>
    <row r="786" spans="1:11" ht="30" x14ac:dyDescent="0.25">
      <c r="A786" s="78" t="s">
        <v>166</v>
      </c>
      <c r="B786" s="30"/>
      <c r="C786" s="82">
        <v>130</v>
      </c>
      <c r="D786" s="83"/>
      <c r="E786" s="82"/>
      <c r="F786" s="82">
        <v>4.3499999999999996</v>
      </c>
      <c r="G786" s="82">
        <v>3.75</v>
      </c>
      <c r="H786" s="82">
        <v>6</v>
      </c>
      <c r="I786" s="81">
        <v>75</v>
      </c>
      <c r="J786" s="96">
        <v>1.05</v>
      </c>
      <c r="K786" s="42" t="s">
        <v>88</v>
      </c>
    </row>
    <row r="787" spans="1:11" x14ac:dyDescent="0.25">
      <c r="A787" s="78"/>
      <c r="B787" s="30" t="s">
        <v>167</v>
      </c>
      <c r="C787" s="82"/>
      <c r="D787" s="83">
        <v>134</v>
      </c>
      <c r="E787" s="82">
        <v>130</v>
      </c>
      <c r="F787" s="82"/>
      <c r="G787" s="83"/>
      <c r="H787" s="82"/>
      <c r="I787" s="83"/>
      <c r="J787" s="96"/>
    </row>
    <row r="788" spans="1:11" ht="30" x14ac:dyDescent="0.25">
      <c r="A788" s="36" t="s">
        <v>282</v>
      </c>
      <c r="B788" s="65"/>
      <c r="C788" s="82" t="s">
        <v>190</v>
      </c>
      <c r="D788" s="83"/>
      <c r="E788" s="82"/>
      <c r="F788" s="83">
        <v>2.2000000000000002</v>
      </c>
      <c r="G788" s="82">
        <v>3.3</v>
      </c>
      <c r="H788" s="83">
        <v>15.5</v>
      </c>
      <c r="I788" s="82">
        <v>100.5</v>
      </c>
      <c r="J788" s="86">
        <v>3</v>
      </c>
      <c r="K788" s="42" t="s">
        <v>283</v>
      </c>
    </row>
    <row r="789" spans="1:11" x14ac:dyDescent="0.25">
      <c r="A789" s="36"/>
      <c r="B789" s="65" t="s">
        <v>60</v>
      </c>
      <c r="C789" s="79"/>
      <c r="D789" s="83">
        <v>34.4</v>
      </c>
      <c r="E789" s="82">
        <v>20.6</v>
      </c>
      <c r="F789" s="83"/>
      <c r="G789" s="82"/>
      <c r="H789" s="83"/>
      <c r="I789" s="82"/>
      <c r="J789" s="86"/>
    </row>
    <row r="790" spans="1:11" x14ac:dyDescent="0.25">
      <c r="A790" s="36"/>
      <c r="B790" s="65" t="s">
        <v>62</v>
      </c>
      <c r="C790" s="79"/>
      <c r="D790" s="83">
        <v>28.86</v>
      </c>
      <c r="E790" s="82">
        <v>21.7</v>
      </c>
      <c r="F790" s="83"/>
      <c r="G790" s="82"/>
      <c r="H790" s="83"/>
      <c r="I790" s="82"/>
      <c r="J790" s="86"/>
    </row>
    <row r="791" spans="1:11" x14ac:dyDescent="0.25">
      <c r="A791" s="36"/>
      <c r="B791" s="65" t="s">
        <v>72</v>
      </c>
      <c r="C791" s="79"/>
      <c r="D791" s="83">
        <v>40.25</v>
      </c>
      <c r="E791" s="82">
        <v>32.200000000000003</v>
      </c>
      <c r="F791" s="83"/>
      <c r="G791" s="82"/>
      <c r="H791" s="83"/>
      <c r="I791" s="82"/>
      <c r="J791" s="86"/>
    </row>
    <row r="792" spans="1:11" x14ac:dyDescent="0.25">
      <c r="A792" s="36"/>
      <c r="B792" s="65" t="s">
        <v>31</v>
      </c>
      <c r="C792" s="79"/>
      <c r="D792" s="83">
        <v>0.5</v>
      </c>
      <c r="E792" s="82">
        <v>0.5</v>
      </c>
      <c r="F792" s="83"/>
      <c r="G792" s="82"/>
      <c r="H792" s="83"/>
      <c r="I792" s="82"/>
      <c r="J792" s="86"/>
    </row>
    <row r="793" spans="1:11" x14ac:dyDescent="0.25">
      <c r="A793" s="36"/>
      <c r="B793" s="36" t="s">
        <v>117</v>
      </c>
      <c r="C793" s="79"/>
      <c r="D793" s="83"/>
      <c r="E793" s="82"/>
      <c r="F793" s="83"/>
      <c r="G793" s="82"/>
      <c r="H793" s="83"/>
      <c r="I793" s="82"/>
      <c r="J793" s="86"/>
    </row>
    <row r="794" spans="1:11" x14ac:dyDescent="0.25">
      <c r="A794" s="36"/>
      <c r="B794" s="65" t="s">
        <v>32</v>
      </c>
      <c r="C794" s="79"/>
      <c r="D794" s="83">
        <v>10</v>
      </c>
      <c r="E794" s="82">
        <v>10</v>
      </c>
      <c r="F794" s="83"/>
      <c r="G794" s="82"/>
      <c r="H794" s="83"/>
      <c r="I794" s="82"/>
      <c r="J794" s="86"/>
    </row>
    <row r="795" spans="1:11" x14ac:dyDescent="0.25">
      <c r="A795" s="36"/>
      <c r="B795" s="65" t="s">
        <v>34</v>
      </c>
      <c r="C795" s="79"/>
      <c r="D795" s="83">
        <v>1.1000000000000001</v>
      </c>
      <c r="E795" s="82">
        <v>1.1000000000000001</v>
      </c>
      <c r="F795" s="83"/>
      <c r="G795" s="82"/>
      <c r="H795" s="83"/>
      <c r="I795" s="82"/>
      <c r="J795" s="86"/>
    </row>
    <row r="796" spans="1:11" x14ac:dyDescent="0.25">
      <c r="A796" s="36"/>
      <c r="B796" s="65" t="s">
        <v>73</v>
      </c>
      <c r="C796" s="79"/>
      <c r="D796" s="83">
        <v>1.1000000000000001</v>
      </c>
      <c r="E796" s="82">
        <v>1.1000000000000001</v>
      </c>
      <c r="F796" s="83"/>
      <c r="G796" s="82"/>
      <c r="H796" s="83"/>
      <c r="I796" s="82"/>
      <c r="J796" s="86"/>
    </row>
    <row r="797" spans="1:11" x14ac:dyDescent="0.25">
      <c r="A797" s="36"/>
      <c r="B797" s="65" t="s">
        <v>40</v>
      </c>
      <c r="C797" s="79"/>
      <c r="D797" s="83">
        <v>10</v>
      </c>
      <c r="E797" s="82">
        <v>10</v>
      </c>
      <c r="F797" s="83"/>
      <c r="G797" s="82"/>
      <c r="H797" s="83"/>
      <c r="I797" s="82"/>
      <c r="J797" s="86"/>
    </row>
    <row r="798" spans="1:11" x14ac:dyDescent="0.25">
      <c r="A798" s="36"/>
      <c r="B798" s="65" t="s">
        <v>39</v>
      </c>
      <c r="C798" s="79"/>
      <c r="D798" s="83">
        <v>0.2</v>
      </c>
      <c r="E798" s="82">
        <v>0.2</v>
      </c>
      <c r="F798" s="83"/>
      <c r="G798" s="82"/>
      <c r="H798" s="83"/>
      <c r="I798" s="82"/>
      <c r="J798" s="86"/>
    </row>
    <row r="799" spans="1:11" x14ac:dyDescent="0.25">
      <c r="A799" s="36"/>
      <c r="B799" s="65" t="s">
        <v>31</v>
      </c>
      <c r="C799" s="79"/>
      <c r="D799" s="83">
        <v>0.2</v>
      </c>
      <c r="E799" s="82">
        <v>0.2</v>
      </c>
      <c r="F799" s="83"/>
      <c r="G799" s="82"/>
      <c r="H799" s="83"/>
      <c r="I799" s="82"/>
      <c r="J799" s="86"/>
    </row>
    <row r="800" spans="1:11" ht="22.5" x14ac:dyDescent="0.25">
      <c r="A800" s="242" t="s">
        <v>35</v>
      </c>
      <c r="B800" s="243"/>
      <c r="C800" s="244" t="s">
        <v>137</v>
      </c>
      <c r="D800" s="245"/>
      <c r="E800" s="246"/>
      <c r="F800" s="247">
        <v>1.7</v>
      </c>
      <c r="G800" s="248">
        <v>1.3</v>
      </c>
      <c r="H800" s="249">
        <v>7.9</v>
      </c>
      <c r="I800" s="248">
        <v>50</v>
      </c>
      <c r="J800" s="247">
        <v>0.78</v>
      </c>
      <c r="K800" s="140" t="s">
        <v>37</v>
      </c>
    </row>
    <row r="801" spans="1:11" x14ac:dyDescent="0.25">
      <c r="A801" s="242"/>
      <c r="B801" s="243" t="s">
        <v>38</v>
      </c>
      <c r="C801" s="250"/>
      <c r="D801" s="251">
        <v>0.3</v>
      </c>
      <c r="E801" s="244">
        <v>0.3</v>
      </c>
      <c r="F801" s="247"/>
      <c r="G801" s="247"/>
      <c r="H801" s="248"/>
      <c r="I801" s="248"/>
      <c r="J801" s="247"/>
      <c r="K801" s="140"/>
    </row>
    <row r="802" spans="1:11" x14ac:dyDescent="0.25">
      <c r="A802" s="242"/>
      <c r="B802" s="243" t="s">
        <v>39</v>
      </c>
      <c r="C802" s="250"/>
      <c r="D802" s="251">
        <v>4</v>
      </c>
      <c r="E802" s="244">
        <v>4</v>
      </c>
      <c r="F802" s="247"/>
      <c r="G802" s="247"/>
      <c r="H802" s="248"/>
      <c r="I802" s="247"/>
      <c r="J802" s="247"/>
      <c r="K802" s="140"/>
    </row>
    <row r="803" spans="1:11" x14ac:dyDescent="0.25">
      <c r="A803" s="242"/>
      <c r="B803" s="252" t="s">
        <v>32</v>
      </c>
      <c r="C803" s="250"/>
      <c r="D803" s="251">
        <v>61.33</v>
      </c>
      <c r="E803" s="244">
        <v>60</v>
      </c>
      <c r="F803" s="247"/>
      <c r="G803" s="247"/>
      <c r="H803" s="248"/>
      <c r="I803" s="247"/>
      <c r="J803" s="247"/>
      <c r="K803" s="140"/>
    </row>
    <row r="804" spans="1:11" x14ac:dyDescent="0.25">
      <c r="A804" s="242"/>
      <c r="B804" s="243" t="s">
        <v>40</v>
      </c>
      <c r="C804" s="250"/>
      <c r="D804" s="251">
        <v>40</v>
      </c>
      <c r="E804" s="244">
        <v>40</v>
      </c>
      <c r="F804" s="247"/>
      <c r="G804" s="247"/>
      <c r="H804" s="248"/>
      <c r="I804" s="247"/>
      <c r="J804" s="247"/>
      <c r="K804" s="140"/>
    </row>
    <row r="805" spans="1:11" ht="15.75" thickBot="1" x14ac:dyDescent="0.3">
      <c r="A805" s="78" t="s">
        <v>68</v>
      </c>
      <c r="B805" s="30"/>
      <c r="C805" s="31">
        <v>15</v>
      </c>
      <c r="D805" s="122">
        <v>15</v>
      </c>
      <c r="E805" s="81">
        <v>15</v>
      </c>
      <c r="F805" s="82">
        <v>1.2</v>
      </c>
      <c r="G805" s="83">
        <v>1.3</v>
      </c>
      <c r="H805" s="82">
        <v>7.3</v>
      </c>
      <c r="I805" s="83">
        <v>45</v>
      </c>
      <c r="J805" s="96">
        <v>0</v>
      </c>
    </row>
    <row r="806" spans="1:11" ht="15.75" thickBot="1" x14ac:dyDescent="0.3">
      <c r="A806" s="87" t="s">
        <v>48</v>
      </c>
      <c r="B806" s="88"/>
      <c r="C806" s="125">
        <v>439</v>
      </c>
      <c r="D806" s="48"/>
      <c r="E806" s="47"/>
      <c r="F806" s="92">
        <f>SUM(F784:F805)</f>
        <v>10.499999999999998</v>
      </c>
      <c r="G806" s="92">
        <f>SUM(G784:G805)</f>
        <v>10.55</v>
      </c>
      <c r="H806" s="92">
        <f>SUM(H784:H805)</f>
        <v>48.699999999999996</v>
      </c>
      <c r="I806" s="92">
        <f>SUM(I784:I805)</f>
        <v>330.8</v>
      </c>
      <c r="J806" s="92">
        <f>SUM(J784:J805)</f>
        <v>11.83</v>
      </c>
      <c r="K806" s="93"/>
    </row>
    <row r="807" spans="1:11" ht="15.75" thickBot="1" x14ac:dyDescent="0.3">
      <c r="A807" s="145" t="s">
        <v>94</v>
      </c>
      <c r="B807" s="146"/>
      <c r="C807" s="147">
        <f>C743+C746+C783+C806</f>
        <v>1400</v>
      </c>
      <c r="D807" s="316"/>
      <c r="E807" s="317"/>
      <c r="F807" s="318">
        <f>F743+F746+F783+F806</f>
        <v>37.380000000000003</v>
      </c>
      <c r="G807" s="318">
        <f>G743+G746+G783+G806</f>
        <v>36.5</v>
      </c>
      <c r="H807" s="318">
        <f>H743+H746+H783+H806</f>
        <v>161.04999999999998</v>
      </c>
      <c r="I807" s="318">
        <f>I743+I746+I783+I806</f>
        <v>1120.0999999999999</v>
      </c>
      <c r="J807" s="318">
        <f>J743+J746+J783+J806</f>
        <v>30.57</v>
      </c>
      <c r="K807" s="151"/>
    </row>
    <row r="808" spans="1:11" ht="15.75" thickBot="1" x14ac:dyDescent="0.3">
      <c r="A808" s="23" t="s">
        <v>284</v>
      </c>
      <c r="B808" s="24"/>
      <c r="C808" s="169"/>
      <c r="D808" s="169"/>
      <c r="E808" s="25"/>
      <c r="G808" s="26"/>
      <c r="H808" s="26"/>
      <c r="J808" s="28"/>
      <c r="K808" s="24"/>
    </row>
    <row r="809" spans="1:11" ht="30" x14ac:dyDescent="0.25">
      <c r="A809" s="29" t="s">
        <v>8</v>
      </c>
      <c r="B809" s="152"/>
      <c r="C809" s="33" t="s">
        <v>9</v>
      </c>
      <c r="D809" s="157" t="s">
        <v>10</v>
      </c>
      <c r="E809" s="33" t="s">
        <v>10</v>
      </c>
      <c r="F809" s="1196" t="s">
        <v>11</v>
      </c>
      <c r="G809" s="1197"/>
      <c r="H809" s="1198"/>
      <c r="I809" s="34" t="s">
        <v>12</v>
      </c>
      <c r="J809" s="158" t="s">
        <v>13</v>
      </c>
      <c r="K809" s="31" t="s">
        <v>14</v>
      </c>
    </row>
    <row r="810" spans="1:11" ht="30.75" thickBot="1" x14ac:dyDescent="0.3">
      <c r="A810" s="36" t="s">
        <v>15</v>
      </c>
      <c r="B810" s="30"/>
      <c r="C810" s="31" t="s">
        <v>16</v>
      </c>
      <c r="D810" s="159" t="s">
        <v>17</v>
      </c>
      <c r="E810" s="31" t="s">
        <v>17</v>
      </c>
      <c r="F810" s="38"/>
      <c r="G810" s="39"/>
      <c r="H810" s="39"/>
      <c r="I810" s="40" t="s">
        <v>18</v>
      </c>
      <c r="J810" s="41"/>
    </row>
    <row r="811" spans="1:11" ht="15.75" thickBot="1" x14ac:dyDescent="0.3">
      <c r="A811" s="43"/>
      <c r="B811" s="44"/>
      <c r="C811" s="45"/>
      <c r="D811" s="160" t="s">
        <v>19</v>
      </c>
      <c r="E811" s="45" t="s">
        <v>20</v>
      </c>
      <c r="F811" s="47" t="s">
        <v>21</v>
      </c>
      <c r="G811" s="47" t="s">
        <v>22</v>
      </c>
      <c r="H811" s="48" t="s">
        <v>23</v>
      </c>
      <c r="I811" s="49" t="s">
        <v>24</v>
      </c>
      <c r="J811" s="50" t="s">
        <v>25</v>
      </c>
      <c r="K811" s="51"/>
    </row>
    <row r="812" spans="1:11" x14ac:dyDescent="0.25">
      <c r="A812" s="29"/>
      <c r="B812" s="52" t="s">
        <v>26</v>
      </c>
      <c r="C812" s="31"/>
      <c r="D812" s="101"/>
      <c r="E812" s="55"/>
      <c r="F812" s="289"/>
      <c r="G812" s="255"/>
      <c r="H812" s="291"/>
      <c r="I812" s="289"/>
      <c r="J812" s="258"/>
      <c r="K812" s="53"/>
    </row>
    <row r="813" spans="1:11" ht="30" x14ac:dyDescent="0.25">
      <c r="A813" s="36" t="s">
        <v>285</v>
      </c>
      <c r="B813" s="30"/>
      <c r="C813" s="31">
        <v>150</v>
      </c>
      <c r="D813" s="167"/>
      <c r="E813" s="31"/>
      <c r="F813" s="117">
        <v>2.6</v>
      </c>
      <c r="G813" s="117">
        <v>3.3</v>
      </c>
      <c r="H813" s="117">
        <v>10.9</v>
      </c>
      <c r="I813" s="117">
        <v>83</v>
      </c>
      <c r="J813" s="165">
        <v>0.4</v>
      </c>
      <c r="K813" s="42" t="s">
        <v>286</v>
      </c>
    </row>
    <row r="814" spans="1:11" x14ac:dyDescent="0.25">
      <c r="A814" s="36"/>
      <c r="B814" s="30" t="s">
        <v>200</v>
      </c>
      <c r="C814" s="31"/>
      <c r="D814" s="167">
        <v>9</v>
      </c>
      <c r="E814" s="31">
        <v>9</v>
      </c>
      <c r="F814" s="117"/>
      <c r="G814" s="117"/>
      <c r="H814" s="117"/>
      <c r="I814" s="117"/>
      <c r="J814" s="165"/>
    </row>
    <row r="815" spans="1:11" x14ac:dyDescent="0.25">
      <c r="A815" s="36"/>
      <c r="B815" s="30" t="s">
        <v>40</v>
      </c>
      <c r="C815" s="31"/>
      <c r="D815" s="167">
        <v>58</v>
      </c>
      <c r="E815" s="31">
        <v>58</v>
      </c>
      <c r="F815" s="117"/>
      <c r="G815" s="117"/>
      <c r="H815" s="117"/>
      <c r="I815" s="117"/>
      <c r="J815" s="165"/>
    </row>
    <row r="816" spans="1:11" x14ac:dyDescent="0.25">
      <c r="A816" s="36"/>
      <c r="B816" s="30" t="s">
        <v>32</v>
      </c>
      <c r="C816" s="31"/>
      <c r="D816" s="167">
        <v>100</v>
      </c>
      <c r="E816" s="31">
        <v>100</v>
      </c>
      <c r="F816" s="117"/>
      <c r="G816" s="117"/>
      <c r="H816" s="117"/>
      <c r="I816" s="117"/>
      <c r="J816" s="165"/>
    </row>
    <row r="817" spans="1:11" x14ac:dyDescent="0.25">
      <c r="A817" s="36"/>
      <c r="B817" s="30" t="s">
        <v>34</v>
      </c>
      <c r="C817" s="31"/>
      <c r="D817" s="167">
        <v>1</v>
      </c>
      <c r="E817" s="31">
        <v>1</v>
      </c>
      <c r="F817" s="117"/>
      <c r="G817" s="117"/>
      <c r="H817" s="117"/>
      <c r="I817" s="117"/>
      <c r="J817" s="165"/>
    </row>
    <row r="818" spans="1:11" x14ac:dyDescent="0.25">
      <c r="A818" s="36"/>
      <c r="B818" s="65" t="s">
        <v>39</v>
      </c>
      <c r="C818" s="31"/>
      <c r="D818" s="167">
        <v>1</v>
      </c>
      <c r="E818" s="31">
        <v>1</v>
      </c>
      <c r="F818" s="117"/>
      <c r="G818" s="117"/>
      <c r="H818" s="117"/>
      <c r="I818" s="117"/>
      <c r="J818" s="165"/>
    </row>
    <row r="819" spans="1:11" x14ac:dyDescent="0.25">
      <c r="A819" s="36"/>
      <c r="B819" s="65" t="s">
        <v>31</v>
      </c>
      <c r="C819" s="31"/>
      <c r="D819" s="37">
        <v>0.7</v>
      </c>
      <c r="E819" s="31">
        <v>0.7</v>
      </c>
      <c r="F819" s="118"/>
      <c r="G819" s="117"/>
      <c r="H819" s="116"/>
      <c r="I819" s="117"/>
      <c r="J819" s="266"/>
    </row>
    <row r="820" spans="1:11" ht="30" x14ac:dyDescent="0.25">
      <c r="A820" s="67" t="s">
        <v>35</v>
      </c>
      <c r="B820" s="68"/>
      <c r="C820" s="69" t="s">
        <v>36</v>
      </c>
      <c r="D820" s="70"/>
      <c r="E820" s="71"/>
      <c r="F820" s="72">
        <v>2.6</v>
      </c>
      <c r="G820" s="73">
        <v>2</v>
      </c>
      <c r="H820" s="74">
        <v>11.9</v>
      </c>
      <c r="I820" s="73">
        <v>76</v>
      </c>
      <c r="J820" s="72">
        <v>1.2</v>
      </c>
      <c r="K820" s="42" t="s">
        <v>37</v>
      </c>
    </row>
    <row r="821" spans="1:11" x14ac:dyDescent="0.25">
      <c r="A821" s="67"/>
      <c r="B821" s="68" t="s">
        <v>38</v>
      </c>
      <c r="C821" s="75"/>
      <c r="D821" s="76">
        <v>0.5</v>
      </c>
      <c r="E821" s="69">
        <v>0.5</v>
      </c>
      <c r="F821" s="72"/>
      <c r="G821" s="72"/>
      <c r="H821" s="73"/>
      <c r="I821" s="73"/>
      <c r="J821" s="72"/>
    </row>
    <row r="822" spans="1:11" x14ac:dyDescent="0.25">
      <c r="A822" s="67"/>
      <c r="B822" s="68" t="s">
        <v>39</v>
      </c>
      <c r="C822" s="75"/>
      <c r="D822" s="76">
        <v>7</v>
      </c>
      <c r="E822" s="69">
        <v>7</v>
      </c>
      <c r="F822" s="72"/>
      <c r="G822" s="72"/>
      <c r="H822" s="73"/>
      <c r="I822" s="72"/>
      <c r="J822" s="72"/>
    </row>
    <row r="823" spans="1:11" x14ac:dyDescent="0.25">
      <c r="A823" s="67"/>
      <c r="B823" s="77" t="s">
        <v>32</v>
      </c>
      <c r="C823" s="75"/>
      <c r="D823" s="76">
        <v>92</v>
      </c>
      <c r="E823" s="69">
        <v>90</v>
      </c>
      <c r="F823" s="72"/>
      <c r="G823" s="72"/>
      <c r="H823" s="73"/>
      <c r="I823" s="72"/>
      <c r="J823" s="72"/>
    </row>
    <row r="824" spans="1:11" x14ac:dyDescent="0.25">
      <c r="A824" s="67"/>
      <c r="B824" s="68" t="s">
        <v>40</v>
      </c>
      <c r="C824" s="75"/>
      <c r="D824" s="76">
        <v>70</v>
      </c>
      <c r="E824" s="69">
        <v>70</v>
      </c>
      <c r="F824" s="72"/>
      <c r="G824" s="72"/>
      <c r="H824" s="73"/>
      <c r="I824" s="72"/>
      <c r="J824" s="72"/>
    </row>
    <row r="825" spans="1:11" ht="30" x14ac:dyDescent="0.25">
      <c r="A825" s="78" t="s">
        <v>103</v>
      </c>
      <c r="B825" s="30"/>
      <c r="C825" s="79" t="s">
        <v>104</v>
      </c>
      <c r="D825" s="36"/>
      <c r="E825" s="42"/>
      <c r="F825" s="118">
        <v>3.5</v>
      </c>
      <c r="G825" s="117">
        <v>5.95</v>
      </c>
      <c r="H825" s="116">
        <v>12.9</v>
      </c>
      <c r="I825" s="118">
        <v>119.6</v>
      </c>
      <c r="J825" s="165">
        <v>0.04</v>
      </c>
      <c r="K825" s="42" t="s">
        <v>105</v>
      </c>
    </row>
    <row r="826" spans="1:11" x14ac:dyDescent="0.25">
      <c r="A826" s="78"/>
      <c r="B826" s="30" t="s">
        <v>44</v>
      </c>
      <c r="C826" s="31"/>
      <c r="D826" s="167">
        <v>25</v>
      </c>
      <c r="E826" s="31">
        <v>25</v>
      </c>
      <c r="F826" s="118"/>
      <c r="G826" s="117"/>
      <c r="H826" s="117"/>
      <c r="I826" s="118"/>
      <c r="J826" s="165"/>
    </row>
    <row r="827" spans="1:11" x14ac:dyDescent="0.25">
      <c r="A827" s="78"/>
      <c r="B827" s="65" t="s">
        <v>106</v>
      </c>
      <c r="C827" s="31"/>
      <c r="D827" s="167">
        <v>5.0999999999999996</v>
      </c>
      <c r="E827" s="31">
        <v>5</v>
      </c>
      <c r="F827" s="118"/>
      <c r="G827" s="117"/>
      <c r="H827" s="117"/>
      <c r="I827" s="118"/>
      <c r="J827" s="165"/>
    </row>
    <row r="828" spans="1:11" x14ac:dyDescent="0.25">
      <c r="A828" s="78"/>
      <c r="B828" s="30" t="s">
        <v>34</v>
      </c>
      <c r="C828" s="31"/>
      <c r="D828" s="167">
        <v>5</v>
      </c>
      <c r="E828" s="31">
        <v>5</v>
      </c>
      <c r="F828" s="118" t="s">
        <v>45</v>
      </c>
      <c r="G828" s="117"/>
      <c r="H828" s="117"/>
      <c r="I828" s="118"/>
      <c r="J828" s="165"/>
    </row>
    <row r="829" spans="1:11" ht="15.75" thickBot="1" x14ac:dyDescent="0.3">
      <c r="A829" s="78"/>
      <c r="B829" s="30"/>
      <c r="C829" s="31"/>
      <c r="D829" s="167"/>
      <c r="E829" s="45"/>
      <c r="F829" s="81" t="s">
        <v>45</v>
      </c>
      <c r="G829" s="117"/>
      <c r="H829" s="117"/>
      <c r="I829" s="118"/>
      <c r="J829" s="165"/>
    </row>
    <row r="830" spans="1:11" ht="15.75" thickBot="1" x14ac:dyDescent="0.3">
      <c r="A830" s="87" t="s">
        <v>48</v>
      </c>
      <c r="B830" s="88"/>
      <c r="C830" s="125">
        <v>352</v>
      </c>
      <c r="D830" s="241"/>
      <c r="E830" s="48"/>
      <c r="F830" s="99">
        <f>SUM(F812:F829)</f>
        <v>8.6999999999999993</v>
      </c>
      <c r="G830" s="99">
        <f t="shared" ref="G830:J830" si="13">SUM(G812:G829)</f>
        <v>11.25</v>
      </c>
      <c r="H830" s="99">
        <f t="shared" si="13"/>
        <v>35.700000000000003</v>
      </c>
      <c r="I830" s="99">
        <f t="shared" si="13"/>
        <v>278.60000000000002</v>
      </c>
      <c r="J830" s="99">
        <f t="shared" si="13"/>
        <v>1.6400000000000001</v>
      </c>
      <c r="K830" s="93"/>
    </row>
    <row r="831" spans="1:11" x14ac:dyDescent="0.25">
      <c r="A831" s="94"/>
      <c r="B831" s="52" t="s">
        <v>49</v>
      </c>
      <c r="C831" s="79"/>
      <c r="D831" s="101"/>
      <c r="E831" s="100"/>
      <c r="F831" s="117"/>
      <c r="G831" s="116"/>
      <c r="H831" s="117"/>
      <c r="I831" s="128"/>
      <c r="J831" s="119"/>
      <c r="K831" s="53"/>
    </row>
    <row r="832" spans="1:11" ht="30.75" thickBot="1" x14ac:dyDescent="0.3">
      <c r="A832" s="36" t="s">
        <v>50</v>
      </c>
      <c r="B832" s="65"/>
      <c r="C832" s="31">
        <v>90</v>
      </c>
      <c r="D832" s="83">
        <v>90</v>
      </c>
      <c r="E832" s="82">
        <v>90</v>
      </c>
      <c r="F832" s="81">
        <v>0.75</v>
      </c>
      <c r="G832" s="82">
        <v>0</v>
      </c>
      <c r="H832" s="83">
        <v>3</v>
      </c>
      <c r="I832" s="82">
        <v>15</v>
      </c>
      <c r="J832" s="96">
        <v>3</v>
      </c>
      <c r="K832" s="42" t="s">
        <v>51</v>
      </c>
    </row>
    <row r="833" spans="1:11" ht="15.75" thickBot="1" x14ac:dyDescent="0.3">
      <c r="A833" s="87" t="s">
        <v>48</v>
      </c>
      <c r="B833" s="88"/>
      <c r="C833" s="89">
        <v>90</v>
      </c>
      <c r="D833" s="97"/>
      <c r="E833" s="98"/>
      <c r="F833" s="99">
        <f>SUM(F832)</f>
        <v>0.75</v>
      </c>
      <c r="G833" s="99">
        <f t="shared" ref="G833:J833" si="14">SUM(G832)</f>
        <v>0</v>
      </c>
      <c r="H833" s="99">
        <f t="shared" si="14"/>
        <v>3</v>
      </c>
      <c r="I833" s="99">
        <f t="shared" si="14"/>
        <v>15</v>
      </c>
      <c r="J833" s="99">
        <f t="shared" si="14"/>
        <v>3</v>
      </c>
      <c r="K833" s="93"/>
    </row>
    <row r="834" spans="1:11" x14ac:dyDescent="0.25">
      <c r="A834" s="36"/>
      <c r="B834" s="30"/>
      <c r="C834" s="79"/>
      <c r="D834" s="122"/>
      <c r="E834" s="81"/>
      <c r="F834" s="255"/>
      <c r="G834" s="319"/>
      <c r="H834" s="255"/>
      <c r="I834" s="128"/>
      <c r="J834" s="119"/>
    </row>
    <row r="835" spans="1:11" x14ac:dyDescent="0.25">
      <c r="A835" s="106" t="s">
        <v>107</v>
      </c>
      <c r="B835" s="107"/>
      <c r="C835" s="108">
        <v>40</v>
      </c>
      <c r="D835" s="179"/>
      <c r="E835" s="180"/>
      <c r="F835" s="109">
        <v>0.76</v>
      </c>
      <c r="G835" s="110">
        <v>3.56</v>
      </c>
      <c r="H835" s="109">
        <v>3.08</v>
      </c>
      <c r="I835" s="110">
        <v>47.4</v>
      </c>
      <c r="J835" s="181">
        <v>2.8</v>
      </c>
      <c r="K835" s="112"/>
    </row>
    <row r="836" spans="1:11" x14ac:dyDescent="0.25">
      <c r="A836" s="106"/>
      <c r="B836" s="114" t="s">
        <v>108</v>
      </c>
      <c r="C836" s="182"/>
      <c r="D836" s="183">
        <v>42</v>
      </c>
      <c r="E836" s="108">
        <v>40</v>
      </c>
      <c r="F836" s="109"/>
      <c r="G836" s="110"/>
      <c r="H836" s="109"/>
      <c r="I836" s="110"/>
      <c r="J836" s="184"/>
      <c r="K836" s="185"/>
    </row>
    <row r="837" spans="1:11" ht="30" x14ac:dyDescent="0.25">
      <c r="A837" s="36" t="s">
        <v>287</v>
      </c>
      <c r="B837" s="30"/>
      <c r="C837" s="79" t="s">
        <v>248</v>
      </c>
      <c r="D837" s="122"/>
      <c r="E837" s="81"/>
      <c r="F837" s="117">
        <v>5.35</v>
      </c>
      <c r="G837" s="116">
        <v>5.3</v>
      </c>
      <c r="H837" s="117">
        <v>19</v>
      </c>
      <c r="I837" s="116">
        <v>145</v>
      </c>
      <c r="J837" s="165">
        <v>0.4</v>
      </c>
      <c r="K837" s="42" t="s">
        <v>288</v>
      </c>
    </row>
    <row r="838" spans="1:11" x14ac:dyDescent="0.25">
      <c r="A838" s="36"/>
      <c r="B838" s="30" t="s">
        <v>157</v>
      </c>
      <c r="C838" s="79"/>
      <c r="D838" s="122">
        <v>44.62</v>
      </c>
      <c r="E838" s="81">
        <v>29</v>
      </c>
      <c r="F838" s="117"/>
      <c r="G838" s="116"/>
      <c r="H838" s="117"/>
      <c r="I838" s="116"/>
      <c r="J838" s="165"/>
    </row>
    <row r="839" spans="1:11" x14ac:dyDescent="0.25">
      <c r="A839" s="36"/>
      <c r="B839" s="30" t="s">
        <v>73</v>
      </c>
      <c r="C839" s="79"/>
      <c r="D839" s="122">
        <v>11.3</v>
      </c>
      <c r="E839" s="81">
        <v>11.3</v>
      </c>
      <c r="F839" s="290"/>
      <c r="G839" s="319"/>
      <c r="H839" s="290"/>
      <c r="I839" s="116"/>
      <c r="J839" s="165"/>
    </row>
    <row r="840" spans="1:11" x14ac:dyDescent="0.25">
      <c r="A840" s="36"/>
      <c r="B840" s="30" t="s">
        <v>30</v>
      </c>
      <c r="C840" s="79"/>
      <c r="D840" s="122">
        <v>3.5</v>
      </c>
      <c r="E840" s="81">
        <v>3</v>
      </c>
      <c r="F840" s="290"/>
      <c r="G840" s="319"/>
      <c r="H840" s="290"/>
      <c r="I840" s="116"/>
      <c r="J840" s="165"/>
    </row>
    <row r="841" spans="1:11" x14ac:dyDescent="0.25">
      <c r="A841" s="36"/>
      <c r="B841" s="30" t="s">
        <v>40</v>
      </c>
      <c r="C841" s="79"/>
      <c r="D841" s="122">
        <v>2.1</v>
      </c>
      <c r="E841" s="81">
        <v>2.1</v>
      </c>
      <c r="F841" s="290"/>
      <c r="G841" s="319"/>
      <c r="H841" s="290"/>
      <c r="I841" s="116"/>
      <c r="J841" s="165"/>
    </row>
    <row r="842" spans="1:11" x14ac:dyDescent="0.25">
      <c r="A842" s="36"/>
      <c r="B842" s="30" t="s">
        <v>31</v>
      </c>
      <c r="C842" s="79"/>
      <c r="D842" s="122">
        <v>0.2</v>
      </c>
      <c r="E842" s="81">
        <v>0.2</v>
      </c>
      <c r="F842" s="290"/>
      <c r="G842" s="319"/>
      <c r="H842" s="290"/>
      <c r="I842" s="116"/>
      <c r="J842" s="165"/>
    </row>
    <row r="843" spans="1:11" x14ac:dyDescent="0.25">
      <c r="A843" s="36"/>
      <c r="B843" s="30" t="s">
        <v>289</v>
      </c>
      <c r="C843" s="79"/>
      <c r="D843" s="122"/>
      <c r="E843" s="81">
        <v>12</v>
      </c>
      <c r="F843" s="290"/>
      <c r="G843" s="319"/>
      <c r="H843" s="290"/>
      <c r="I843" s="116"/>
      <c r="J843" s="165"/>
    </row>
    <row r="844" spans="1:11" x14ac:dyDescent="0.25">
      <c r="A844" s="36"/>
      <c r="B844" s="30" t="s">
        <v>220</v>
      </c>
      <c r="C844" s="79"/>
      <c r="D844" s="122">
        <v>8</v>
      </c>
      <c r="E844" s="81">
        <v>6</v>
      </c>
      <c r="F844" s="290"/>
      <c r="G844" s="319"/>
      <c r="H844" s="290"/>
      <c r="I844" s="116"/>
      <c r="J844" s="165"/>
    </row>
    <row r="845" spans="1:11" x14ac:dyDescent="0.25">
      <c r="A845" s="36"/>
      <c r="B845" s="30" t="s">
        <v>63</v>
      </c>
      <c r="C845" s="79"/>
      <c r="D845" s="122">
        <v>7.14</v>
      </c>
      <c r="E845" s="81">
        <v>6</v>
      </c>
      <c r="F845" s="290"/>
      <c r="G845" s="319"/>
      <c r="H845" s="290"/>
      <c r="I845" s="116"/>
      <c r="J845" s="165"/>
    </row>
    <row r="846" spans="1:11" ht="30" x14ac:dyDescent="0.25">
      <c r="A846" s="36"/>
      <c r="B846" s="30" t="s">
        <v>64</v>
      </c>
      <c r="C846" s="79"/>
      <c r="D846" s="122">
        <v>2.2999999999999998</v>
      </c>
      <c r="E846" s="81">
        <v>2.2999999999999998</v>
      </c>
      <c r="F846" s="290"/>
      <c r="G846" s="319"/>
      <c r="H846" s="290"/>
      <c r="I846" s="116"/>
      <c r="J846" s="165"/>
    </row>
    <row r="847" spans="1:11" x14ac:dyDescent="0.25">
      <c r="A847" s="36"/>
      <c r="B847" s="30" t="s">
        <v>40</v>
      </c>
      <c r="C847" s="79"/>
      <c r="D847" s="122">
        <v>143</v>
      </c>
      <c r="E847" s="81">
        <v>143</v>
      </c>
      <c r="F847" s="290"/>
      <c r="G847" s="319"/>
      <c r="H847" s="290"/>
      <c r="I847" s="116"/>
      <c r="J847" s="165"/>
    </row>
    <row r="848" spans="1:11" x14ac:dyDescent="0.25">
      <c r="A848" s="36"/>
      <c r="B848" s="30" t="s">
        <v>31</v>
      </c>
      <c r="C848" s="79"/>
      <c r="D848" s="83">
        <v>0.5</v>
      </c>
      <c r="E848" s="81">
        <v>0.5</v>
      </c>
      <c r="F848" s="290"/>
      <c r="G848" s="290"/>
      <c r="H848" s="290"/>
      <c r="I848" s="117"/>
      <c r="J848" s="165"/>
    </row>
    <row r="849" spans="1:11" ht="45" x14ac:dyDescent="0.25">
      <c r="A849" s="36" t="s">
        <v>290</v>
      </c>
      <c r="B849" s="65"/>
      <c r="C849" s="82">
        <v>60</v>
      </c>
      <c r="D849" s="232"/>
      <c r="E849" s="117"/>
      <c r="F849" s="289">
        <v>9</v>
      </c>
      <c r="G849" s="117">
        <v>5.0999999999999996</v>
      </c>
      <c r="H849" s="116">
        <v>10.5</v>
      </c>
      <c r="I849" s="118">
        <v>123.5</v>
      </c>
      <c r="J849" s="119"/>
      <c r="K849" s="42" t="s">
        <v>291</v>
      </c>
    </row>
    <row r="850" spans="1:11" x14ac:dyDescent="0.25">
      <c r="A850" s="36"/>
      <c r="B850" s="30" t="s">
        <v>59</v>
      </c>
      <c r="C850" s="82"/>
      <c r="D850" s="232">
        <v>48.51</v>
      </c>
      <c r="E850" s="117">
        <v>35.700000000000003</v>
      </c>
      <c r="F850" s="289"/>
      <c r="G850" s="290"/>
      <c r="H850" s="319"/>
      <c r="I850" s="118"/>
      <c r="J850" s="119"/>
    </row>
    <row r="851" spans="1:11" x14ac:dyDescent="0.25">
      <c r="A851" s="36"/>
      <c r="B851" s="65" t="s">
        <v>157</v>
      </c>
      <c r="C851" s="82"/>
      <c r="D851" s="232">
        <v>40.92</v>
      </c>
      <c r="E851" s="117">
        <v>26.6</v>
      </c>
      <c r="F851" s="289"/>
      <c r="G851" s="289"/>
      <c r="H851" s="289"/>
      <c r="I851" s="289"/>
      <c r="J851" s="190"/>
    </row>
    <row r="852" spans="1:11" x14ac:dyDescent="0.25">
      <c r="A852" s="36"/>
      <c r="B852" s="65" t="s">
        <v>63</v>
      </c>
      <c r="C852" s="82"/>
      <c r="D852" s="232">
        <v>8.93</v>
      </c>
      <c r="E852" s="117">
        <v>7.5</v>
      </c>
      <c r="F852" s="289"/>
      <c r="G852" s="290"/>
      <c r="H852" s="319"/>
      <c r="I852" s="118"/>
      <c r="J852" s="119"/>
    </row>
    <row r="853" spans="1:11" ht="30" x14ac:dyDescent="0.25">
      <c r="A853" s="36"/>
      <c r="B853" s="65" t="s">
        <v>68</v>
      </c>
      <c r="C853" s="82"/>
      <c r="D853" s="232">
        <v>8</v>
      </c>
      <c r="E853" s="117">
        <v>8</v>
      </c>
      <c r="F853" s="289"/>
      <c r="G853" s="290"/>
      <c r="H853" s="319"/>
      <c r="I853" s="118"/>
      <c r="J853" s="119"/>
    </row>
    <row r="854" spans="1:11" x14ac:dyDescent="0.25">
      <c r="A854" s="36"/>
      <c r="B854" s="65" t="s">
        <v>30</v>
      </c>
      <c r="C854" s="82"/>
      <c r="D854" s="232">
        <v>3.4</v>
      </c>
      <c r="E854" s="117">
        <v>3</v>
      </c>
      <c r="F854" s="289"/>
      <c r="G854" s="117"/>
      <c r="H854" s="116"/>
      <c r="I854" s="118"/>
      <c r="J854" s="119"/>
    </row>
    <row r="855" spans="1:11" ht="30" x14ac:dyDescent="0.25">
      <c r="A855" s="36"/>
      <c r="B855" s="65" t="s">
        <v>69</v>
      </c>
      <c r="C855" s="82"/>
      <c r="D855" s="116">
        <v>5</v>
      </c>
      <c r="E855" s="117">
        <v>5</v>
      </c>
      <c r="F855" s="289"/>
      <c r="G855" s="117"/>
      <c r="H855" s="116"/>
      <c r="I855" s="118"/>
      <c r="J855" s="119"/>
    </row>
    <row r="856" spans="1:11" x14ac:dyDescent="0.25">
      <c r="A856" s="36"/>
      <c r="B856" s="65" t="s">
        <v>40</v>
      </c>
      <c r="C856" s="82"/>
      <c r="D856" s="232">
        <v>8</v>
      </c>
      <c r="E856" s="117">
        <v>8</v>
      </c>
      <c r="F856" s="289"/>
      <c r="G856" s="117"/>
      <c r="H856" s="116"/>
      <c r="I856" s="118"/>
      <c r="J856" s="119"/>
    </row>
    <row r="857" spans="1:11" x14ac:dyDescent="0.25">
      <c r="A857" s="30"/>
      <c r="B857" s="65" t="s">
        <v>31</v>
      </c>
      <c r="C857" s="82"/>
      <c r="D857" s="117">
        <v>0.5</v>
      </c>
      <c r="E857" s="232">
        <v>0.5</v>
      </c>
      <c r="F857" s="291"/>
      <c r="G857" s="232"/>
      <c r="H857" s="232"/>
      <c r="I857" s="116"/>
      <c r="J857" s="119"/>
    </row>
    <row r="858" spans="1:11" ht="30" x14ac:dyDescent="0.25">
      <c r="A858" s="30"/>
      <c r="B858" s="65" t="s">
        <v>64</v>
      </c>
      <c r="C858" s="82"/>
      <c r="D858" s="117">
        <v>2</v>
      </c>
      <c r="E858" s="232">
        <v>2</v>
      </c>
      <c r="F858" s="291"/>
      <c r="G858" s="232"/>
      <c r="H858" s="232"/>
      <c r="I858" s="116"/>
      <c r="J858" s="320"/>
    </row>
    <row r="859" spans="1:11" ht="45" x14ac:dyDescent="0.25">
      <c r="A859" s="36" t="s">
        <v>159</v>
      </c>
      <c r="B859" s="65"/>
      <c r="C859" s="82">
        <v>150</v>
      </c>
      <c r="D859" s="117"/>
      <c r="E859" s="117"/>
      <c r="F859" s="117">
        <v>2.7</v>
      </c>
      <c r="G859" s="117">
        <v>7.5</v>
      </c>
      <c r="H859" s="117">
        <v>12.8</v>
      </c>
      <c r="I859" s="117">
        <v>129.5</v>
      </c>
      <c r="J859" s="119">
        <v>10.5</v>
      </c>
      <c r="K859" s="42" t="s">
        <v>292</v>
      </c>
    </row>
    <row r="860" spans="1:11" x14ac:dyDescent="0.25">
      <c r="A860" s="36"/>
      <c r="B860" s="65" t="s">
        <v>72</v>
      </c>
      <c r="C860" s="82"/>
      <c r="D860" s="116">
        <v>67.5</v>
      </c>
      <c r="E860" s="117">
        <v>54</v>
      </c>
      <c r="F860" s="116"/>
      <c r="G860" s="117"/>
      <c r="H860" s="116"/>
      <c r="I860" s="118"/>
      <c r="J860" s="119"/>
      <c r="K860" s="321"/>
    </row>
    <row r="861" spans="1:11" x14ac:dyDescent="0.25">
      <c r="A861" s="36"/>
      <c r="B861" s="65" t="s">
        <v>60</v>
      </c>
      <c r="C861" s="82"/>
      <c r="D861" s="116">
        <v>80.16</v>
      </c>
      <c r="E861" s="117">
        <v>48</v>
      </c>
      <c r="F861" s="116"/>
      <c r="G861" s="117"/>
      <c r="H861" s="116"/>
      <c r="I861" s="118"/>
      <c r="J861" s="119"/>
      <c r="K861" s="321"/>
    </row>
    <row r="862" spans="1:11" x14ac:dyDescent="0.25">
      <c r="A862" s="36"/>
      <c r="B862" s="65" t="s">
        <v>63</v>
      </c>
      <c r="C862" s="82"/>
      <c r="D862" s="116">
        <v>14.28</v>
      </c>
      <c r="E862" s="117">
        <v>12</v>
      </c>
      <c r="F862" s="116"/>
      <c r="G862" s="117"/>
      <c r="H862" s="116"/>
      <c r="I862" s="118"/>
      <c r="J862" s="119"/>
      <c r="K862" s="272"/>
    </row>
    <row r="863" spans="1:11" x14ac:dyDescent="0.25">
      <c r="A863" s="36"/>
      <c r="B863" s="65" t="s">
        <v>62</v>
      </c>
      <c r="C863" s="82"/>
      <c r="D863" s="116">
        <v>31.9</v>
      </c>
      <c r="E863" s="117">
        <v>24</v>
      </c>
      <c r="F863" s="116"/>
      <c r="G863" s="117"/>
      <c r="H863" s="116"/>
      <c r="I863" s="118"/>
      <c r="J863" s="119"/>
      <c r="K863" s="73"/>
    </row>
    <row r="864" spans="1:11" x14ac:dyDescent="0.25">
      <c r="A864" s="36"/>
      <c r="B864" s="65" t="s">
        <v>83</v>
      </c>
      <c r="C864" s="82"/>
      <c r="D864" s="116">
        <v>0.5</v>
      </c>
      <c r="E864" s="117">
        <v>0.5</v>
      </c>
      <c r="F864" s="116"/>
      <c r="G864" s="117"/>
      <c r="H864" s="116"/>
      <c r="I864" s="118"/>
      <c r="J864" s="119"/>
      <c r="K864" s="73"/>
    </row>
    <row r="865" spans="1:11" ht="30" x14ac:dyDescent="0.25">
      <c r="A865" s="36"/>
      <c r="B865" s="65" t="s">
        <v>64</v>
      </c>
      <c r="C865" s="82"/>
      <c r="D865" s="116">
        <v>4</v>
      </c>
      <c r="E865" s="117">
        <v>4</v>
      </c>
      <c r="F865" s="116"/>
      <c r="G865" s="117"/>
      <c r="H865" s="116"/>
      <c r="I865" s="118"/>
      <c r="J865" s="119"/>
      <c r="K865" s="73"/>
    </row>
    <row r="866" spans="1:11" x14ac:dyDescent="0.25">
      <c r="A866" s="36"/>
      <c r="B866" s="65" t="s">
        <v>255</v>
      </c>
      <c r="C866" s="82"/>
      <c r="D866" s="116"/>
      <c r="E866" s="117">
        <v>45</v>
      </c>
      <c r="F866" s="116"/>
      <c r="G866" s="117"/>
      <c r="H866" s="116"/>
      <c r="I866" s="118"/>
      <c r="J866" s="119"/>
      <c r="K866" s="272"/>
    </row>
    <row r="867" spans="1:11" x14ac:dyDescent="0.25">
      <c r="A867" s="36"/>
      <c r="B867" s="65" t="s">
        <v>73</v>
      </c>
      <c r="C867" s="82"/>
      <c r="D867" s="116">
        <v>2</v>
      </c>
      <c r="E867" s="117">
        <v>2</v>
      </c>
      <c r="F867" s="116"/>
      <c r="G867" s="117"/>
      <c r="H867" s="116"/>
      <c r="I867" s="118"/>
      <c r="J867" s="119"/>
      <c r="K867" s="73"/>
    </row>
    <row r="868" spans="1:11" x14ac:dyDescent="0.25">
      <c r="A868" s="36"/>
      <c r="B868" s="65" t="s">
        <v>34</v>
      </c>
      <c r="C868" s="82"/>
      <c r="D868" s="116">
        <v>2</v>
      </c>
      <c r="E868" s="117">
        <v>2</v>
      </c>
      <c r="F868" s="116"/>
      <c r="G868" s="117"/>
      <c r="H868" s="116"/>
      <c r="I868" s="118"/>
      <c r="J868" s="119"/>
      <c r="K868" s="73"/>
    </row>
    <row r="869" spans="1:11" x14ac:dyDescent="0.25">
      <c r="A869" s="36"/>
      <c r="B869" s="65" t="s">
        <v>162</v>
      </c>
      <c r="C869" s="82"/>
      <c r="D869" s="116">
        <v>41</v>
      </c>
      <c r="E869" s="117">
        <v>41</v>
      </c>
      <c r="F869" s="116"/>
      <c r="G869" s="117"/>
      <c r="H869" s="116"/>
      <c r="I869" s="118"/>
      <c r="J869" s="119"/>
      <c r="K869" s="73"/>
    </row>
    <row r="870" spans="1:11" x14ac:dyDescent="0.25">
      <c r="A870" s="36"/>
      <c r="B870" s="65" t="s">
        <v>39</v>
      </c>
      <c r="C870" s="82"/>
      <c r="D870" s="116">
        <v>0.5</v>
      </c>
      <c r="E870" s="117">
        <v>0.5</v>
      </c>
      <c r="F870" s="116"/>
      <c r="G870" s="117"/>
      <c r="H870" s="116"/>
      <c r="I870" s="118"/>
      <c r="J870" s="119"/>
      <c r="K870" s="73"/>
    </row>
    <row r="871" spans="1:11" x14ac:dyDescent="0.25">
      <c r="A871" s="36"/>
      <c r="B871" s="65" t="s">
        <v>63</v>
      </c>
      <c r="C871" s="82"/>
      <c r="D871" s="116">
        <v>1.07</v>
      </c>
      <c r="E871" s="117">
        <v>0.9</v>
      </c>
      <c r="F871" s="116"/>
      <c r="G871" s="117"/>
      <c r="H871" s="116"/>
      <c r="I871" s="118"/>
      <c r="J871" s="119"/>
      <c r="K871" s="73"/>
    </row>
    <row r="872" spans="1:11" x14ac:dyDescent="0.25">
      <c r="A872" s="36"/>
      <c r="B872" s="65" t="s">
        <v>62</v>
      </c>
      <c r="C872" s="82"/>
      <c r="D872" s="116">
        <v>3.99</v>
      </c>
      <c r="E872" s="117">
        <v>3</v>
      </c>
      <c r="F872" s="116"/>
      <c r="G872" s="117"/>
      <c r="H872" s="116"/>
      <c r="I872" s="118"/>
      <c r="J872" s="119"/>
      <c r="K872" s="73"/>
    </row>
    <row r="873" spans="1:11" x14ac:dyDescent="0.25">
      <c r="A873" s="36"/>
      <c r="B873" s="65" t="s">
        <v>83</v>
      </c>
      <c r="C873" s="82"/>
      <c r="D873" s="116">
        <v>0.5</v>
      </c>
      <c r="E873" s="117">
        <v>0.5</v>
      </c>
      <c r="F873" s="116"/>
      <c r="G873" s="117"/>
      <c r="H873" s="116"/>
      <c r="I873" s="118"/>
      <c r="J873" s="119"/>
      <c r="K873" s="272"/>
    </row>
    <row r="874" spans="1:11" ht="30" x14ac:dyDescent="0.25">
      <c r="A874" s="36" t="s">
        <v>74</v>
      </c>
      <c r="B874" s="30"/>
      <c r="C874" s="82">
        <v>130</v>
      </c>
      <c r="D874" s="116"/>
      <c r="E874" s="117"/>
      <c r="F874" s="118"/>
      <c r="G874" s="117"/>
      <c r="H874" s="116">
        <v>13</v>
      </c>
      <c r="I874" s="118">
        <v>52</v>
      </c>
      <c r="J874" s="119"/>
      <c r="K874" s="42" t="s">
        <v>75</v>
      </c>
    </row>
    <row r="875" spans="1:11" ht="30" x14ac:dyDescent="0.25">
      <c r="A875" s="36"/>
      <c r="B875" s="30" t="s">
        <v>76</v>
      </c>
      <c r="C875" s="82"/>
      <c r="D875" s="116">
        <v>15.2</v>
      </c>
      <c r="E875" s="117">
        <v>15.2</v>
      </c>
      <c r="F875" s="118"/>
      <c r="G875" s="117"/>
      <c r="H875" s="116"/>
      <c r="I875" s="118"/>
      <c r="J875" s="119"/>
    </row>
    <row r="876" spans="1:11" x14ac:dyDescent="0.25">
      <c r="A876" s="36"/>
      <c r="B876" s="30" t="s">
        <v>39</v>
      </c>
      <c r="C876" s="82"/>
      <c r="D876" s="116">
        <v>6</v>
      </c>
      <c r="E876" s="117">
        <v>6</v>
      </c>
      <c r="F876" s="118"/>
      <c r="G876" s="117"/>
      <c r="H876" s="116"/>
      <c r="I876" s="118"/>
      <c r="J876" s="119"/>
    </row>
    <row r="877" spans="1:11" x14ac:dyDescent="0.25">
      <c r="A877" s="36"/>
      <c r="B877" s="30" t="s">
        <v>77</v>
      </c>
      <c r="C877" s="82"/>
      <c r="D877" s="117">
        <v>130</v>
      </c>
      <c r="E877" s="117">
        <v>130</v>
      </c>
      <c r="F877" s="117"/>
      <c r="G877" s="117"/>
      <c r="H877" s="117"/>
      <c r="I877" s="117"/>
      <c r="J877" s="119"/>
    </row>
    <row r="878" spans="1:11" x14ac:dyDescent="0.25">
      <c r="A878" s="78" t="s">
        <v>68</v>
      </c>
      <c r="B878" s="30"/>
      <c r="C878" s="82">
        <v>15</v>
      </c>
      <c r="D878" s="122">
        <v>15</v>
      </c>
      <c r="E878" s="81">
        <v>15</v>
      </c>
      <c r="F878" s="82">
        <v>1.2</v>
      </c>
      <c r="G878" s="83">
        <v>0.15</v>
      </c>
      <c r="H878" s="82">
        <v>7.3</v>
      </c>
      <c r="I878" s="83">
        <v>36</v>
      </c>
      <c r="J878" s="96">
        <v>0</v>
      </c>
    </row>
    <row r="879" spans="1:11" ht="15.75" thickBot="1" x14ac:dyDescent="0.3">
      <c r="A879" s="43" t="s">
        <v>78</v>
      </c>
      <c r="B879" s="44"/>
      <c r="C879" s="322">
        <v>30</v>
      </c>
      <c r="D879" s="240">
        <v>30</v>
      </c>
      <c r="E879" s="38">
        <v>30</v>
      </c>
      <c r="F879" s="82">
        <v>1.5</v>
      </c>
      <c r="G879" s="83">
        <v>0.3</v>
      </c>
      <c r="H879" s="82">
        <v>14.3</v>
      </c>
      <c r="I879" s="83">
        <v>66</v>
      </c>
      <c r="J879" s="96"/>
      <c r="K879" s="51"/>
    </row>
    <row r="880" spans="1:11" ht="15.75" thickBot="1" x14ac:dyDescent="0.3">
      <c r="A880" s="87" t="s">
        <v>48</v>
      </c>
      <c r="B880" s="88"/>
      <c r="C880" s="99">
        <v>595</v>
      </c>
      <c r="D880" s="241"/>
      <c r="E880" s="47"/>
      <c r="F880" s="171">
        <f>SUM(F834:F879)</f>
        <v>20.509999999999998</v>
      </c>
      <c r="G880" s="171">
        <f>SUM(G834:G879)</f>
        <v>21.91</v>
      </c>
      <c r="H880" s="171">
        <f>SUM(H834:H879)</f>
        <v>79.97999999999999</v>
      </c>
      <c r="I880" s="171">
        <f>SUM(I834:I879)</f>
        <v>599.4</v>
      </c>
      <c r="J880" s="171">
        <f>SUM(J834:J879)</f>
        <v>13.7</v>
      </c>
      <c r="K880" s="93"/>
    </row>
    <row r="881" spans="1:11" x14ac:dyDescent="0.25">
      <c r="A881" s="29"/>
      <c r="B881" s="52" t="s">
        <v>79</v>
      </c>
      <c r="C881" s="100"/>
      <c r="D881" s="101"/>
      <c r="E881" s="101"/>
      <c r="F881" s="177"/>
      <c r="G881" s="100"/>
      <c r="H881" s="103"/>
      <c r="I881" s="177"/>
      <c r="J881" s="56"/>
      <c r="K881" s="105"/>
    </row>
    <row r="882" spans="1:11" ht="30" x14ac:dyDescent="0.25">
      <c r="A882" s="115" t="s">
        <v>46</v>
      </c>
      <c r="B882" s="65"/>
      <c r="C882" s="82">
        <v>60</v>
      </c>
      <c r="D882" s="116">
        <v>68.400000000000006</v>
      </c>
      <c r="E882" s="118">
        <v>60</v>
      </c>
      <c r="F882" s="81">
        <v>0.3</v>
      </c>
      <c r="G882" s="117">
        <v>0</v>
      </c>
      <c r="H882" s="116">
        <v>3</v>
      </c>
      <c r="I882" s="174">
        <v>13</v>
      </c>
      <c r="J882" s="119">
        <v>7.5</v>
      </c>
      <c r="K882" s="42" t="s">
        <v>188</v>
      </c>
    </row>
    <row r="883" spans="1:11" ht="30" x14ac:dyDescent="0.25">
      <c r="A883" s="78" t="s">
        <v>87</v>
      </c>
      <c r="B883" s="30"/>
      <c r="C883" s="82">
        <v>130</v>
      </c>
      <c r="D883" s="83"/>
      <c r="E883" s="82"/>
      <c r="F883" s="82">
        <v>4</v>
      </c>
      <c r="G883" s="82">
        <v>3.2</v>
      </c>
      <c r="H883" s="82">
        <v>5.0999999999999996</v>
      </c>
      <c r="I883" s="81">
        <v>65</v>
      </c>
      <c r="J883" s="96">
        <v>1.05</v>
      </c>
      <c r="K883" s="42" t="s">
        <v>88</v>
      </c>
    </row>
    <row r="884" spans="1:11" x14ac:dyDescent="0.25">
      <c r="A884" s="78"/>
      <c r="B884" s="30" t="s">
        <v>89</v>
      </c>
      <c r="C884" s="82"/>
      <c r="D884" s="83">
        <v>134</v>
      </c>
      <c r="E884" s="82">
        <v>130</v>
      </c>
      <c r="F884" s="82"/>
      <c r="G884" s="83"/>
      <c r="H884" s="82"/>
      <c r="I884" s="83"/>
      <c r="J884" s="96"/>
    </row>
    <row r="885" spans="1:11" ht="26.25" x14ac:dyDescent="0.25">
      <c r="A885" s="198" t="s">
        <v>293</v>
      </c>
      <c r="B885" s="199"/>
      <c r="C885" s="200" t="s">
        <v>128</v>
      </c>
      <c r="D885" s="201"/>
      <c r="E885" s="202"/>
      <c r="F885" s="203">
        <v>0.75</v>
      </c>
      <c r="G885" s="204">
        <v>0.06</v>
      </c>
      <c r="H885" s="203">
        <v>8.5</v>
      </c>
      <c r="I885" s="204">
        <v>37.5</v>
      </c>
      <c r="J885" s="205">
        <v>1.9</v>
      </c>
      <c r="K885" s="206" t="s">
        <v>129</v>
      </c>
    </row>
    <row r="886" spans="1:11" x14ac:dyDescent="0.25">
      <c r="A886" s="198"/>
      <c r="B886" s="207" t="s">
        <v>62</v>
      </c>
      <c r="C886" s="208"/>
      <c r="D886" s="209">
        <v>66.5</v>
      </c>
      <c r="E886" s="200">
        <v>50</v>
      </c>
      <c r="F886" s="203"/>
      <c r="G886" s="204"/>
      <c r="H886" s="203"/>
      <c r="I886" s="204"/>
      <c r="J886" s="210"/>
      <c r="K886" s="211"/>
    </row>
    <row r="887" spans="1:11" x14ac:dyDescent="0.25">
      <c r="A887" s="198"/>
      <c r="B887" s="207" t="s">
        <v>39</v>
      </c>
      <c r="C887" s="208"/>
      <c r="D887" s="209">
        <v>2</v>
      </c>
      <c r="E887" s="200">
        <v>2</v>
      </c>
      <c r="F887" s="203"/>
      <c r="G887" s="204"/>
      <c r="H887" s="203"/>
      <c r="I887" s="212"/>
      <c r="J887" s="210"/>
      <c r="K887" s="211"/>
    </row>
    <row r="888" spans="1:11" ht="30" x14ac:dyDescent="0.25">
      <c r="A888" s="130" t="s">
        <v>294</v>
      </c>
      <c r="B888" s="30"/>
      <c r="C888" s="82">
        <v>50</v>
      </c>
      <c r="D888" s="116"/>
      <c r="E888" s="117"/>
      <c r="F888" s="81">
        <v>5.8</v>
      </c>
      <c r="G888" s="118">
        <v>3.6</v>
      </c>
      <c r="H888" s="117">
        <v>14.5</v>
      </c>
      <c r="I888" s="174">
        <v>113.6</v>
      </c>
      <c r="J888" s="119">
        <v>0.03</v>
      </c>
      <c r="K888" s="42" t="s">
        <v>295</v>
      </c>
    </row>
    <row r="889" spans="1:11" x14ac:dyDescent="0.25">
      <c r="A889" s="130"/>
      <c r="B889" s="30" t="s">
        <v>73</v>
      </c>
      <c r="C889" s="82"/>
      <c r="D889" s="116">
        <v>25</v>
      </c>
      <c r="E889" s="117">
        <v>25</v>
      </c>
      <c r="F889" s="81"/>
      <c r="G889" s="118"/>
      <c r="H889" s="117"/>
      <c r="I889" s="174"/>
      <c r="J889" s="119"/>
    </row>
    <row r="890" spans="1:11" x14ac:dyDescent="0.25">
      <c r="A890" s="130"/>
      <c r="B890" s="30" t="s">
        <v>39</v>
      </c>
      <c r="C890" s="82"/>
      <c r="D890" s="116">
        <v>1.4</v>
      </c>
      <c r="E890" s="117">
        <v>1.4</v>
      </c>
      <c r="F890" s="81"/>
      <c r="G890" s="118"/>
      <c r="H890" s="117"/>
      <c r="I890" s="174"/>
      <c r="J890" s="119"/>
    </row>
    <row r="891" spans="1:11" x14ac:dyDescent="0.25">
      <c r="A891" s="130"/>
      <c r="B891" s="30" t="s">
        <v>34</v>
      </c>
      <c r="C891" s="82"/>
      <c r="D891" s="116">
        <v>1</v>
      </c>
      <c r="E891" s="117">
        <v>1</v>
      </c>
      <c r="F891" s="81"/>
      <c r="G891" s="118"/>
      <c r="H891" s="117"/>
      <c r="I891" s="174"/>
      <c r="J891" s="119"/>
    </row>
    <row r="892" spans="1:11" x14ac:dyDescent="0.25">
      <c r="A892" s="130"/>
      <c r="B892" s="30" t="s">
        <v>30</v>
      </c>
      <c r="C892" s="82"/>
      <c r="D892" s="116">
        <v>1.4</v>
      </c>
      <c r="E892" s="117">
        <v>1.3</v>
      </c>
      <c r="F892" s="81"/>
      <c r="G892" s="118"/>
      <c r="H892" s="117"/>
      <c r="I892" s="174"/>
      <c r="J892" s="119"/>
    </row>
    <row r="893" spans="1:11" x14ac:dyDescent="0.25">
      <c r="A893" s="130"/>
      <c r="B893" s="30" t="s">
        <v>31</v>
      </c>
      <c r="C893" s="82"/>
      <c r="D893" s="116">
        <v>0.4</v>
      </c>
      <c r="E893" s="117">
        <v>0.4</v>
      </c>
      <c r="F893" s="81"/>
      <c r="G893" s="118"/>
      <c r="H893" s="117"/>
      <c r="I893" s="174"/>
      <c r="J893" s="119"/>
    </row>
    <row r="894" spans="1:11" x14ac:dyDescent="0.25">
      <c r="A894" s="130"/>
      <c r="B894" s="30" t="s">
        <v>170</v>
      </c>
      <c r="C894" s="82"/>
      <c r="D894" s="116">
        <v>0.2</v>
      </c>
      <c r="E894" s="117">
        <v>0.2</v>
      </c>
      <c r="F894" s="81"/>
      <c r="G894" s="118"/>
      <c r="H894" s="117"/>
      <c r="I894" s="174"/>
      <c r="J894" s="119"/>
    </row>
    <row r="895" spans="1:11" x14ac:dyDescent="0.25">
      <c r="A895" s="130"/>
      <c r="B895" s="30" t="s">
        <v>40</v>
      </c>
      <c r="C895" s="82"/>
      <c r="D895" s="116">
        <v>10</v>
      </c>
      <c r="E895" s="117">
        <v>10</v>
      </c>
      <c r="F895" s="81"/>
      <c r="G895" s="118"/>
      <c r="H895" s="117"/>
      <c r="I895" s="174"/>
      <c r="J895" s="119"/>
    </row>
    <row r="896" spans="1:11" x14ac:dyDescent="0.25">
      <c r="A896" s="130"/>
      <c r="B896" s="30" t="s">
        <v>296</v>
      </c>
      <c r="C896" s="82"/>
      <c r="D896" s="116"/>
      <c r="E896" s="117">
        <v>39</v>
      </c>
      <c r="F896" s="81"/>
      <c r="G896" s="118"/>
      <c r="H896" s="117"/>
      <c r="I896" s="174"/>
      <c r="J896" s="119"/>
    </row>
    <row r="897" spans="1:11" x14ac:dyDescent="0.25">
      <c r="A897" s="115"/>
      <c r="B897" s="65" t="s">
        <v>133</v>
      </c>
      <c r="C897" s="82"/>
      <c r="D897" s="116">
        <v>16.32</v>
      </c>
      <c r="E897" s="117">
        <v>16</v>
      </c>
      <c r="F897" s="81"/>
      <c r="G897" s="118"/>
      <c r="H897" s="117"/>
      <c r="I897" s="118"/>
      <c r="J897" s="119"/>
    </row>
    <row r="898" spans="1:11" x14ac:dyDescent="0.25">
      <c r="A898" s="115"/>
      <c r="B898" s="65" t="s">
        <v>30</v>
      </c>
      <c r="C898" s="82"/>
      <c r="D898" s="116">
        <v>1.7</v>
      </c>
      <c r="E898" s="117">
        <v>1.6</v>
      </c>
      <c r="F898" s="81"/>
      <c r="G898" s="118"/>
      <c r="H898" s="117"/>
      <c r="I898" s="174"/>
      <c r="J898" s="119"/>
    </row>
    <row r="899" spans="1:11" x14ac:dyDescent="0.25">
      <c r="A899" s="115"/>
      <c r="B899" s="65" t="s">
        <v>73</v>
      </c>
      <c r="C899" s="82"/>
      <c r="D899" s="116">
        <v>0.8</v>
      </c>
      <c r="E899" s="117">
        <v>0.8</v>
      </c>
      <c r="F899" s="81"/>
      <c r="G899" s="118"/>
      <c r="H899" s="117"/>
      <c r="I899" s="174"/>
      <c r="J899" s="119"/>
    </row>
    <row r="900" spans="1:11" x14ac:dyDescent="0.25">
      <c r="A900" s="115"/>
      <c r="B900" s="65" t="s">
        <v>116</v>
      </c>
      <c r="C900" s="82"/>
      <c r="D900" s="116">
        <v>0.8</v>
      </c>
      <c r="E900" s="117">
        <v>0.8</v>
      </c>
      <c r="F900" s="81"/>
      <c r="G900" s="118"/>
      <c r="H900" s="117"/>
      <c r="I900" s="174"/>
      <c r="J900" s="119"/>
    </row>
    <row r="901" spans="1:11" x14ac:dyDescent="0.25">
      <c r="A901" s="115"/>
      <c r="B901" s="65" t="s">
        <v>39</v>
      </c>
      <c r="C901" s="82"/>
      <c r="D901" s="116">
        <v>1.8</v>
      </c>
      <c r="E901" s="117">
        <v>1.8</v>
      </c>
      <c r="F901" s="81"/>
      <c r="G901" s="118"/>
      <c r="H901" s="117"/>
      <c r="I901" s="95"/>
      <c r="J901" s="119"/>
    </row>
    <row r="902" spans="1:11" x14ac:dyDescent="0.25">
      <c r="A902" s="130"/>
      <c r="B902" s="65" t="s">
        <v>297</v>
      </c>
      <c r="C902" s="79"/>
      <c r="D902" s="86"/>
      <c r="E902" s="96">
        <v>20</v>
      </c>
      <c r="F902" s="83"/>
      <c r="G902" s="82"/>
      <c r="H902" s="83"/>
      <c r="I902" s="81"/>
      <c r="J902" s="96"/>
    </row>
    <row r="903" spans="1:11" x14ac:dyDescent="0.25">
      <c r="A903" s="65"/>
      <c r="B903" s="65" t="s">
        <v>73</v>
      </c>
      <c r="C903" s="79"/>
      <c r="D903" s="84">
        <v>1</v>
      </c>
      <c r="E903" s="96">
        <v>1</v>
      </c>
      <c r="F903" s="83"/>
      <c r="G903" s="82"/>
      <c r="H903" s="83"/>
      <c r="I903" s="81"/>
      <c r="J903" s="96"/>
    </row>
    <row r="904" spans="1:11" x14ac:dyDescent="0.25">
      <c r="A904" s="65"/>
      <c r="B904" s="65" t="s">
        <v>30</v>
      </c>
      <c r="C904" s="79"/>
      <c r="D904" s="84">
        <v>1.1000000000000001</v>
      </c>
      <c r="E904" s="96">
        <v>1</v>
      </c>
      <c r="F904" s="83"/>
      <c r="G904" s="82"/>
      <c r="H904" s="83"/>
      <c r="I904" s="81"/>
      <c r="J904" s="96"/>
    </row>
    <row r="905" spans="1:11" ht="30" x14ac:dyDescent="0.25">
      <c r="A905" s="65"/>
      <c r="B905" s="65" t="s">
        <v>64</v>
      </c>
      <c r="C905" s="79"/>
      <c r="D905" s="84">
        <v>0.2</v>
      </c>
      <c r="E905" s="96">
        <v>0.2</v>
      </c>
      <c r="F905" s="83"/>
      <c r="G905" s="82"/>
      <c r="H905" s="83"/>
      <c r="I905" s="81"/>
      <c r="J905" s="96"/>
    </row>
    <row r="906" spans="1:11" x14ac:dyDescent="0.25">
      <c r="A906" s="36" t="s">
        <v>171</v>
      </c>
      <c r="B906" s="65"/>
      <c r="C906" s="117">
        <v>19</v>
      </c>
      <c r="D906" s="83">
        <v>19</v>
      </c>
      <c r="E906" s="82">
        <v>19</v>
      </c>
      <c r="F906" s="82">
        <v>1.4</v>
      </c>
      <c r="G906" s="82">
        <v>0.9</v>
      </c>
      <c r="H906" s="82">
        <v>2</v>
      </c>
      <c r="I906" s="82">
        <v>21</v>
      </c>
      <c r="J906" s="96"/>
    </row>
    <row r="907" spans="1:11" x14ac:dyDescent="0.25">
      <c r="A907" s="36" t="s">
        <v>298</v>
      </c>
      <c r="B907" s="65"/>
      <c r="C907" s="117"/>
      <c r="D907" s="83"/>
      <c r="E907" s="82"/>
      <c r="F907" s="82"/>
      <c r="G907" s="83"/>
      <c r="H907" s="82"/>
      <c r="I907" s="83"/>
      <c r="J907" s="96"/>
    </row>
    <row r="908" spans="1:11" ht="22.5" x14ac:dyDescent="0.25">
      <c r="A908" s="131" t="s">
        <v>194</v>
      </c>
      <c r="B908" s="132"/>
      <c r="C908" s="142">
        <v>100</v>
      </c>
      <c r="D908" s="141"/>
      <c r="E908" s="142"/>
      <c r="F908" s="217">
        <v>0.3</v>
      </c>
      <c r="G908" s="142">
        <v>0.13</v>
      </c>
      <c r="H908" s="141">
        <v>9.4</v>
      </c>
      <c r="I908" s="217">
        <v>39.9</v>
      </c>
      <c r="J908" s="218">
        <v>40.700000000000003</v>
      </c>
      <c r="K908" s="140" t="s">
        <v>195</v>
      </c>
    </row>
    <row r="909" spans="1:11" x14ac:dyDescent="0.25">
      <c r="A909" s="131"/>
      <c r="B909" s="132" t="s">
        <v>196</v>
      </c>
      <c r="C909" s="142"/>
      <c r="D909" s="141">
        <v>10</v>
      </c>
      <c r="E909" s="142">
        <v>10</v>
      </c>
      <c r="F909" s="217"/>
      <c r="G909" s="142"/>
      <c r="H909" s="141"/>
      <c r="I909" s="217"/>
      <c r="J909" s="218"/>
      <c r="K909" s="140"/>
    </row>
    <row r="910" spans="1:11" x14ac:dyDescent="0.25">
      <c r="A910" s="131"/>
      <c r="B910" s="132" t="s">
        <v>82</v>
      </c>
      <c r="C910" s="142"/>
      <c r="D910" s="141">
        <v>4</v>
      </c>
      <c r="E910" s="142">
        <v>4</v>
      </c>
      <c r="F910" s="217"/>
      <c r="G910" s="142"/>
      <c r="H910" s="217"/>
      <c r="I910" s="217"/>
      <c r="J910" s="218"/>
      <c r="K910" s="140"/>
    </row>
    <row r="911" spans="1:11" ht="15.75" thickBot="1" x14ac:dyDescent="0.3">
      <c r="A911" s="131"/>
      <c r="B911" s="144" t="s">
        <v>40</v>
      </c>
      <c r="C911" s="142"/>
      <c r="D911" s="142">
        <v>100</v>
      </c>
      <c r="E911" s="142">
        <v>100</v>
      </c>
      <c r="F911" s="142"/>
      <c r="G911" s="141"/>
      <c r="H911" s="142"/>
      <c r="I911" s="141"/>
      <c r="J911" s="218"/>
      <c r="K911" s="140"/>
    </row>
    <row r="912" spans="1:11" ht="15.75" thickBot="1" x14ac:dyDescent="0.3">
      <c r="A912" s="87" t="s">
        <v>48</v>
      </c>
      <c r="B912" s="88"/>
      <c r="C912" s="125">
        <v>411</v>
      </c>
      <c r="D912" s="241"/>
      <c r="E912" s="48"/>
      <c r="F912" s="171">
        <f>SUM(F881:F911)</f>
        <v>12.55</v>
      </c>
      <c r="G912" s="171">
        <f>SUM(G881:G911)</f>
        <v>7.8900000000000006</v>
      </c>
      <c r="H912" s="171">
        <f>SUM(H881:H911)</f>
        <v>42.5</v>
      </c>
      <c r="I912" s="171">
        <f>SUM(I881:I911)</f>
        <v>290</v>
      </c>
      <c r="J912" s="171">
        <f>SUM(J881:J911)</f>
        <v>51.180000000000007</v>
      </c>
      <c r="K912" s="93"/>
    </row>
    <row r="913" spans="1:11" ht="15.75" thickBot="1" x14ac:dyDescent="0.3">
      <c r="A913" s="145" t="s">
        <v>94</v>
      </c>
      <c r="B913" s="146"/>
      <c r="C913" s="323">
        <f>C833+C880+C912</f>
        <v>1096</v>
      </c>
      <c r="D913" s="324"/>
      <c r="E913" s="317"/>
      <c r="F913" s="318">
        <f>F830+F833+F880+F912</f>
        <v>42.51</v>
      </c>
      <c r="G913" s="318">
        <f>G830+G833+G880+G912</f>
        <v>41.05</v>
      </c>
      <c r="H913" s="318">
        <f>H830+H833+H880+H912</f>
        <v>161.18</v>
      </c>
      <c r="I913" s="318">
        <f>I830+I833+I880+I912</f>
        <v>1183</v>
      </c>
      <c r="J913" s="318">
        <f>J830+J833+J880+J912</f>
        <v>69.52000000000001</v>
      </c>
      <c r="K913" s="151"/>
    </row>
    <row r="914" spans="1:11" x14ac:dyDescent="0.25">
      <c r="A914" s="286" t="s">
        <v>299</v>
      </c>
      <c r="B914" s="152"/>
      <c r="C914" s="325">
        <f>C91+C179+C271+C356+C447+C539+C625+C721+C807+C913</f>
        <v>13086</v>
      </c>
      <c r="D914" s="103"/>
      <c r="E914" s="103"/>
      <c r="F914" s="261">
        <f>F91+F179+F271+F356+F447+F539+F625+F721+F807+F913</f>
        <v>405.37</v>
      </c>
      <c r="G914" s="261">
        <f>G91+G179+G271+G356+G447+G539+G625+G721+G807+G913</f>
        <v>390.14000000000004</v>
      </c>
      <c r="H914" s="261">
        <f>H91+H179+H271+H356+H447+H539+H625+H721+H807+H913</f>
        <v>1573.2200000000003</v>
      </c>
      <c r="I914" s="261">
        <f>I91+I179+I271+I356+I447+I539+I625+I721+I807+I913</f>
        <v>11415.800000000001</v>
      </c>
      <c r="J914" s="261">
        <f>J91+J179+J271+J356+J447+J539+J625+J721+J807+J913</f>
        <v>376.43775000000005</v>
      </c>
      <c r="K914" s="152"/>
    </row>
    <row r="915" spans="1:11" x14ac:dyDescent="0.25">
      <c r="A915" s="326" t="s">
        <v>300</v>
      </c>
      <c r="B915" s="326"/>
      <c r="C915" s="327">
        <f>C914/10</f>
        <v>1308.5999999999999</v>
      </c>
      <c r="D915" s="328"/>
      <c r="E915" s="329"/>
      <c r="F915" s="330">
        <f>F914/10</f>
        <v>40.536999999999999</v>
      </c>
      <c r="G915" s="330">
        <f>G914/10</f>
        <v>39.014000000000003</v>
      </c>
      <c r="H915" s="330">
        <f>H914/10</f>
        <v>157.32200000000003</v>
      </c>
      <c r="I915" s="330">
        <f>I914/10</f>
        <v>1141.5800000000002</v>
      </c>
      <c r="J915" s="330">
        <f>J914/10</f>
        <v>37.643775000000005</v>
      </c>
      <c r="K915" s="331"/>
    </row>
    <row r="916" spans="1:11" x14ac:dyDescent="0.25">
      <c r="A916" s="127"/>
      <c r="B916" s="127"/>
      <c r="C916" s="154"/>
      <c r="D916" s="277"/>
      <c r="E916" s="83"/>
      <c r="F916" s="226"/>
      <c r="G916" s="226"/>
      <c r="H916" s="226"/>
      <c r="I916" s="227"/>
      <c r="J916" s="228"/>
      <c r="K916" s="30"/>
    </row>
    <row r="917" spans="1:11" x14ac:dyDescent="0.25">
      <c r="A917" s="127"/>
      <c r="B917" s="127"/>
      <c r="C917" s="154"/>
      <c r="D917" s="277"/>
      <c r="E917" s="83"/>
      <c r="F917" s="226">
        <f>F915*4</f>
        <v>162.148</v>
      </c>
      <c r="G917" s="226">
        <f>G915*9</f>
        <v>351.12600000000003</v>
      </c>
      <c r="H917" s="226">
        <f>H915*4</f>
        <v>629.28800000000012</v>
      </c>
      <c r="I917" s="227">
        <f>SUM(F917:H917)</f>
        <v>1142.5620000000001</v>
      </c>
      <c r="J917" s="228"/>
      <c r="K917" s="30"/>
    </row>
    <row r="918" spans="1:11" x14ac:dyDescent="0.25">
      <c r="A918" s="127"/>
      <c r="B918" s="127"/>
      <c r="C918" s="154"/>
      <c r="D918" s="277"/>
      <c r="E918" s="83"/>
      <c r="F918" s="226">
        <f>F917*100/I917</f>
        <v>14.191614984569762</v>
      </c>
      <c r="G918" s="226">
        <f>G917*100/I917</f>
        <v>30.731461399906529</v>
      </c>
      <c r="H918" s="226">
        <f>H917*100/I917</f>
        <v>55.076923615523711</v>
      </c>
      <c r="I918" s="227">
        <f>SUM(F918:H918)</f>
        <v>100</v>
      </c>
      <c r="J918" s="228"/>
      <c r="K918" s="30"/>
    </row>
    <row r="919" spans="1:11" x14ac:dyDescent="0.25">
      <c r="A919" s="25" t="s">
        <v>301</v>
      </c>
      <c r="B919" s="30"/>
      <c r="C919" s="30"/>
      <c r="D919" s="123"/>
      <c r="E919" s="254"/>
      <c r="F919" s="332"/>
      <c r="G919" s="332"/>
      <c r="H919" s="332"/>
      <c r="I919" s="332"/>
      <c r="J919" s="333"/>
      <c r="K919" s="30"/>
    </row>
    <row r="920" spans="1:11" x14ac:dyDescent="0.25">
      <c r="A920" s="1194" t="s">
        <v>302</v>
      </c>
      <c r="B920" s="1194"/>
      <c r="C920" s="1194"/>
      <c r="D920" s="1194"/>
      <c r="E920" s="1194"/>
      <c r="F920" s="1194"/>
      <c r="G920" s="1194"/>
      <c r="H920" s="1194"/>
      <c r="I920" s="1194"/>
      <c r="J920" s="1194"/>
      <c r="K920" s="1194"/>
    </row>
    <row r="921" spans="1:11" x14ac:dyDescent="0.25">
      <c r="A921" s="1194" t="s">
        <v>303</v>
      </c>
      <c r="B921" s="1194"/>
      <c r="C921" s="1194"/>
      <c r="D921" s="1194"/>
      <c r="E921" s="1194"/>
      <c r="F921" s="1194"/>
      <c r="G921" s="1194"/>
      <c r="H921" s="1194"/>
      <c r="I921" s="1194"/>
      <c r="J921" s="1194"/>
      <c r="K921" s="1194"/>
    </row>
    <row r="922" spans="1:11" x14ac:dyDescent="0.25">
      <c r="A922" s="1194" t="s">
        <v>304</v>
      </c>
      <c r="B922" s="1194"/>
      <c r="C922" s="1194"/>
      <c r="D922" s="1194"/>
      <c r="E922" s="1194"/>
      <c r="F922" s="1194"/>
      <c r="G922" s="1194"/>
      <c r="H922" s="1194"/>
      <c r="I922" s="1194"/>
      <c r="J922" s="1194"/>
      <c r="K922" s="1194"/>
    </row>
    <row r="923" spans="1:11" x14ac:dyDescent="0.25">
      <c r="A923" s="1194" t="s">
        <v>305</v>
      </c>
      <c r="B923" s="1194"/>
      <c r="C923" s="1194"/>
      <c r="D923" s="1194"/>
      <c r="E923" s="1194"/>
      <c r="F923" s="1194"/>
      <c r="G923" s="1194"/>
      <c r="H923" s="1194"/>
      <c r="I923" s="1194"/>
      <c r="J923" s="1194"/>
      <c r="K923" s="1194"/>
    </row>
    <row r="924" spans="1:11" x14ac:dyDescent="0.25">
      <c r="A924" s="1195" t="s">
        <v>306</v>
      </c>
      <c r="B924" s="1195"/>
      <c r="C924" s="1195"/>
      <c r="D924" s="1195"/>
      <c r="E924" s="1195"/>
      <c r="F924" s="1195"/>
      <c r="G924" s="1195"/>
      <c r="H924" s="1195"/>
      <c r="I924" s="1195"/>
      <c r="J924" s="1195"/>
      <c r="K924" s="1195"/>
    </row>
    <row r="925" spans="1:11" x14ac:dyDescent="0.25">
      <c r="A925" s="1194" t="s">
        <v>307</v>
      </c>
      <c r="B925" s="1194"/>
      <c r="C925" s="1194"/>
      <c r="D925" s="1194"/>
      <c r="E925" s="1194"/>
      <c r="F925" s="1194"/>
      <c r="G925" s="1194"/>
      <c r="H925" s="1194"/>
      <c r="I925" s="1194"/>
      <c r="J925" s="1194"/>
      <c r="K925" s="1194"/>
    </row>
    <row r="926" spans="1:11" x14ac:dyDescent="0.25">
      <c r="A926" s="1195" t="s">
        <v>308</v>
      </c>
      <c r="B926" s="1195"/>
      <c r="C926" s="1195"/>
      <c r="D926" s="1195"/>
      <c r="E926" s="1195"/>
      <c r="F926" s="1195"/>
      <c r="G926" s="1195"/>
      <c r="H926" s="1195"/>
      <c r="I926" s="1195"/>
      <c r="J926" s="1195"/>
      <c r="K926" s="1195"/>
    </row>
    <row r="927" spans="1:11" x14ac:dyDescent="0.25">
      <c r="A927" s="1194" t="s">
        <v>309</v>
      </c>
      <c r="B927" s="1194"/>
      <c r="C927" s="1194"/>
      <c r="D927" s="1194"/>
      <c r="E927" s="1194"/>
      <c r="F927" s="1194"/>
      <c r="G927" s="1194"/>
      <c r="H927" s="1194"/>
      <c r="I927" s="1194"/>
      <c r="J927" s="1194"/>
      <c r="K927" s="1194"/>
    </row>
    <row r="928" spans="1:11" x14ac:dyDescent="0.25">
      <c r="A928" s="1195" t="s">
        <v>310</v>
      </c>
      <c r="B928" s="1195"/>
      <c r="C928" s="1195"/>
      <c r="D928" s="1195"/>
      <c r="E928" s="1195"/>
      <c r="F928" s="1195"/>
      <c r="G928" s="1195"/>
      <c r="H928" s="1195"/>
      <c r="I928" s="1195"/>
      <c r="J928" s="1195"/>
      <c r="K928" s="1195"/>
    </row>
    <row r="929" spans="1:11" x14ac:dyDescent="0.25">
      <c r="A929" s="1194" t="s">
        <v>311</v>
      </c>
      <c r="B929" s="1194"/>
      <c r="C929" s="1194"/>
      <c r="D929" s="1194"/>
      <c r="E929" s="1194"/>
      <c r="F929" s="1194"/>
      <c r="G929" s="1194"/>
      <c r="H929" s="1194"/>
      <c r="I929" s="1194"/>
      <c r="J929" s="1194"/>
      <c r="K929" s="1194"/>
    </row>
    <row r="930" spans="1:11" x14ac:dyDescent="0.25">
      <c r="A930" s="1194" t="s">
        <v>312</v>
      </c>
      <c r="B930" s="1194"/>
      <c r="C930" s="1194"/>
      <c r="D930" s="1194"/>
      <c r="E930" s="1194"/>
      <c r="F930" s="1194"/>
      <c r="G930" s="1194"/>
      <c r="H930" s="1194"/>
      <c r="I930" s="1194"/>
      <c r="J930" s="1194"/>
      <c r="K930" s="1194"/>
    </row>
    <row r="931" spans="1:11" x14ac:dyDescent="0.25">
      <c r="A931" s="1194" t="s">
        <v>313</v>
      </c>
      <c r="B931" s="1194"/>
      <c r="C931" s="1194"/>
      <c r="D931" s="1194"/>
      <c r="E931" s="1194"/>
      <c r="F931" s="1194"/>
      <c r="G931" s="1194"/>
      <c r="H931" s="1194"/>
      <c r="I931" s="1194"/>
      <c r="J931" s="1194"/>
      <c r="K931" s="1194"/>
    </row>
    <row r="932" spans="1:11" x14ac:dyDescent="0.25">
      <c r="A932" s="1194" t="s">
        <v>314</v>
      </c>
      <c r="B932" s="1194"/>
      <c r="C932" s="1194"/>
      <c r="D932" s="1194"/>
      <c r="E932" s="1194"/>
      <c r="F932" s="1194"/>
      <c r="G932" s="1194"/>
      <c r="H932" s="1194"/>
      <c r="I932" s="1194"/>
      <c r="J932" s="1194"/>
      <c r="K932" s="1194"/>
    </row>
    <row r="933" spans="1:11" x14ac:dyDescent="0.25">
      <c r="A933" s="1194" t="s">
        <v>315</v>
      </c>
      <c r="B933" s="1194"/>
      <c r="C933" s="1194"/>
      <c r="D933" s="1194"/>
      <c r="E933" s="1194"/>
      <c r="F933" s="1194"/>
      <c r="G933" s="1194"/>
      <c r="H933" s="1194"/>
      <c r="I933" s="1194"/>
      <c r="J933" s="1194"/>
      <c r="K933" s="1194"/>
    </row>
    <row r="934" spans="1:11" x14ac:dyDescent="0.25">
      <c r="A934" s="1194" t="s">
        <v>316</v>
      </c>
      <c r="B934" s="1194"/>
      <c r="C934" s="1194"/>
      <c r="D934" s="1194"/>
      <c r="E934" s="1194"/>
      <c r="F934" s="1194"/>
      <c r="G934" s="1194"/>
      <c r="H934" s="1194"/>
      <c r="I934" s="1194"/>
      <c r="J934" s="1194"/>
      <c r="K934" s="1194"/>
    </row>
    <row r="935" spans="1:11" x14ac:dyDescent="0.25">
      <c r="A935" s="1194" t="s">
        <v>317</v>
      </c>
      <c r="B935" s="1194"/>
      <c r="C935" s="1194"/>
      <c r="D935" s="1194"/>
      <c r="E935" s="1194"/>
      <c r="F935" s="1194"/>
      <c r="G935" s="1194"/>
      <c r="H935" s="1194"/>
      <c r="I935" s="1194"/>
      <c r="J935" s="1194"/>
      <c r="K935" s="1194"/>
    </row>
    <row r="936" spans="1:11" x14ac:dyDescent="0.25">
      <c r="A936" s="1194" t="s">
        <v>318</v>
      </c>
      <c r="B936" s="1194"/>
      <c r="C936" s="1194"/>
      <c r="D936" s="1194"/>
      <c r="E936" s="1194"/>
      <c r="F936" s="1194"/>
      <c r="G936" s="1194"/>
      <c r="H936" s="1194"/>
      <c r="I936" s="1194"/>
      <c r="J936" s="1194"/>
      <c r="K936" s="1194"/>
    </row>
    <row r="937" spans="1:11" x14ac:dyDescent="0.25">
      <c r="A937" s="1194" t="s">
        <v>319</v>
      </c>
      <c r="B937" s="1194"/>
      <c r="C937" s="1194"/>
      <c r="D937" s="1194"/>
      <c r="E937" s="1194"/>
      <c r="F937" s="1194"/>
      <c r="G937" s="1194"/>
      <c r="H937" s="1194"/>
      <c r="I937" s="1194"/>
      <c r="J937" s="1194"/>
      <c r="K937" s="1194"/>
    </row>
    <row r="938" spans="1:11" x14ac:dyDescent="0.25">
      <c r="A938" s="1194" t="s">
        <v>320</v>
      </c>
      <c r="B938" s="1194"/>
      <c r="C938" s="1194"/>
      <c r="D938" s="1194"/>
      <c r="E938" s="1194"/>
      <c r="F938" s="1194"/>
      <c r="G938" s="1194"/>
      <c r="H938" s="1194"/>
      <c r="I938" s="1194"/>
      <c r="J938" s="1194"/>
      <c r="K938" s="1194"/>
    </row>
    <row r="939" spans="1:11" x14ac:dyDescent="0.25">
      <c r="A939" s="1194" t="s">
        <v>321</v>
      </c>
      <c r="B939" s="1194"/>
      <c r="C939" s="1194"/>
      <c r="D939" s="1194"/>
      <c r="E939" s="1194"/>
      <c r="F939" s="1194"/>
      <c r="G939" s="1194"/>
      <c r="H939" s="1194"/>
      <c r="I939" s="1194"/>
      <c r="J939" s="1194"/>
      <c r="K939" s="1194"/>
    </row>
    <row r="940" spans="1:11" x14ac:dyDescent="0.25">
      <c r="A940" s="1194" t="s">
        <v>322</v>
      </c>
      <c r="B940" s="1194"/>
      <c r="C940" s="1194"/>
      <c r="D940" s="1194"/>
      <c r="E940" s="1194"/>
      <c r="F940" s="1194"/>
      <c r="G940" s="1194"/>
      <c r="H940" s="1194"/>
      <c r="I940" s="1194"/>
      <c r="J940" s="1194"/>
      <c r="K940" s="1194"/>
    </row>
    <row r="941" spans="1:11" x14ac:dyDescent="0.25">
      <c r="A941" s="1194" t="s">
        <v>323</v>
      </c>
      <c r="B941" s="1194"/>
      <c r="C941" s="1194"/>
      <c r="D941" s="1194"/>
      <c r="E941" s="1194"/>
      <c r="F941" s="1194"/>
      <c r="G941" s="1194"/>
      <c r="H941" s="1194"/>
      <c r="I941" s="1194"/>
      <c r="J941" s="1194"/>
      <c r="K941" s="1194"/>
    </row>
    <row r="942" spans="1:11" x14ac:dyDescent="0.25">
      <c r="A942" s="1194" t="s">
        <v>324</v>
      </c>
      <c r="B942" s="1194"/>
      <c r="C942" s="1194"/>
      <c r="D942" s="1194"/>
      <c r="E942" s="1194"/>
      <c r="F942" s="1194"/>
      <c r="G942" s="1194"/>
      <c r="H942" s="1194"/>
      <c r="I942" s="1194"/>
      <c r="J942" s="1194"/>
      <c r="K942" s="1194"/>
    </row>
    <row r="943" spans="1:11" x14ac:dyDescent="0.25">
      <c r="C943" s="30"/>
      <c r="D943" s="25"/>
      <c r="E943" s="25"/>
      <c r="F943" s="25"/>
      <c r="G943" s="25"/>
      <c r="H943" s="25"/>
      <c r="I943" s="25"/>
      <c r="J943" s="334"/>
      <c r="K943" s="30"/>
    </row>
    <row r="944" spans="1:11" x14ac:dyDescent="0.25">
      <c r="C944" s="30"/>
      <c r="D944" s="25"/>
      <c r="E944" s="25"/>
      <c r="F944" s="25"/>
      <c r="G944" s="25"/>
      <c r="H944" s="25"/>
      <c r="I944" s="25"/>
      <c r="J944" s="334"/>
      <c r="K944" s="30"/>
    </row>
    <row r="945" spans="1:11" x14ac:dyDescent="0.25">
      <c r="C945" s="30"/>
      <c r="D945" s="25"/>
      <c r="E945" s="25"/>
      <c r="F945" s="25"/>
      <c r="G945" s="25"/>
      <c r="H945" s="25"/>
      <c r="I945" s="25"/>
      <c r="J945" s="334"/>
      <c r="K945" s="30"/>
    </row>
    <row r="946" spans="1:11" x14ac:dyDescent="0.25">
      <c r="C946" s="30"/>
      <c r="D946" s="25"/>
      <c r="E946" s="25"/>
      <c r="F946" s="25"/>
      <c r="G946" s="25"/>
      <c r="H946" s="25"/>
      <c r="I946" s="25"/>
      <c r="J946" s="334"/>
      <c r="K946" s="30"/>
    </row>
    <row r="947" spans="1:11" x14ac:dyDescent="0.25">
      <c r="A947" s="30"/>
      <c r="B947" s="65"/>
      <c r="C947" s="31"/>
      <c r="D947" s="37"/>
      <c r="E947" s="37"/>
      <c r="F947" s="83"/>
      <c r="G947" s="83"/>
      <c r="H947" s="83"/>
      <c r="I947" s="83"/>
      <c r="J947" s="84"/>
      <c r="K947" s="30"/>
    </row>
    <row r="948" spans="1:11" x14ac:dyDescent="0.25">
      <c r="A948" s="30"/>
      <c r="B948" s="65"/>
      <c r="C948" s="31"/>
      <c r="D948" s="37"/>
      <c r="E948" s="37"/>
      <c r="F948" s="83"/>
      <c r="G948" s="83"/>
      <c r="H948" s="83"/>
      <c r="I948" s="83"/>
      <c r="J948" s="84"/>
      <c r="K948" s="30"/>
    </row>
    <row r="949" spans="1:11" x14ac:dyDescent="0.25">
      <c r="C949" s="42"/>
      <c r="D949" s="25"/>
      <c r="E949" s="25"/>
      <c r="F949" s="335"/>
      <c r="G949" s="335"/>
      <c r="H949" s="335"/>
      <c r="I949" s="336"/>
      <c r="J949" s="28"/>
      <c r="K949" s="30"/>
    </row>
    <row r="950" spans="1:11" x14ac:dyDescent="0.25">
      <c r="C950" s="42"/>
      <c r="D950" s="25"/>
      <c r="E950" s="25"/>
      <c r="F950" s="335"/>
      <c r="G950" s="335"/>
      <c r="H950" s="335"/>
      <c r="I950" s="336"/>
      <c r="J950" s="28"/>
      <c r="K950" s="30"/>
    </row>
    <row r="951" spans="1:11" x14ac:dyDescent="0.25">
      <c r="A951" s="23"/>
      <c r="B951" s="23"/>
      <c r="C951" s="129"/>
      <c r="D951" s="23"/>
      <c r="E951" s="337"/>
      <c r="F951" s="338"/>
      <c r="G951" s="280"/>
      <c r="H951" s="338"/>
      <c r="I951" s="339"/>
      <c r="J951" s="28"/>
      <c r="K951" s="127"/>
    </row>
    <row r="952" spans="1:11" x14ac:dyDescent="0.25">
      <c r="A952" s="23"/>
      <c r="B952" s="23"/>
      <c r="C952" s="129"/>
      <c r="D952" s="23"/>
      <c r="E952" s="337"/>
      <c r="F952" s="338"/>
      <c r="G952" s="280"/>
      <c r="H952" s="338"/>
      <c r="I952" s="339"/>
      <c r="J952" s="28"/>
      <c r="K952" s="127"/>
    </row>
    <row r="953" spans="1:11" x14ac:dyDescent="0.25">
      <c r="A953" s="23"/>
      <c r="B953" s="23"/>
      <c r="C953" s="129"/>
      <c r="D953" s="23"/>
      <c r="E953" s="337"/>
      <c r="F953" s="338"/>
      <c r="G953" s="280"/>
      <c r="H953" s="338"/>
      <c r="I953" s="339"/>
      <c r="J953" s="28"/>
      <c r="K953" s="127"/>
    </row>
    <row r="954" spans="1:11" x14ac:dyDescent="0.25">
      <c r="A954" s="23"/>
      <c r="B954" s="23"/>
      <c r="C954" s="129"/>
      <c r="D954" s="23"/>
      <c r="E954" s="337"/>
      <c r="F954" s="338"/>
      <c r="G954" s="280"/>
      <c r="H954" s="338"/>
      <c r="I954" s="339"/>
      <c r="J954" s="28"/>
      <c r="K954" s="127"/>
    </row>
    <row r="955" spans="1:11" x14ac:dyDescent="0.25">
      <c r="A955" s="23"/>
      <c r="B955" s="23"/>
      <c r="C955" s="129"/>
      <c r="D955" s="23"/>
      <c r="E955" s="337"/>
      <c r="F955" s="338"/>
      <c r="G955" s="280"/>
      <c r="H955" s="338"/>
      <c r="I955" s="339"/>
      <c r="J955" s="28"/>
      <c r="K955" s="127"/>
    </row>
    <row r="956" spans="1:11" x14ac:dyDescent="0.25">
      <c r="A956" s="23"/>
      <c r="B956" s="23"/>
      <c r="C956" s="129"/>
      <c r="D956" s="23"/>
      <c r="E956" s="337"/>
      <c r="F956" s="338"/>
      <c r="G956" s="280"/>
      <c r="H956" s="338"/>
      <c r="I956" s="339"/>
      <c r="J956" s="28"/>
      <c r="K956" s="127"/>
    </row>
    <row r="957" spans="1:11" x14ac:dyDescent="0.25">
      <c r="A957" s="23"/>
      <c r="B957" s="23"/>
      <c r="C957" s="129"/>
      <c r="D957" s="23"/>
      <c r="E957" s="337"/>
      <c r="F957" s="338"/>
      <c r="G957" s="280"/>
      <c r="H957" s="338"/>
      <c r="I957" s="339"/>
      <c r="J957" s="28"/>
      <c r="K957" s="127"/>
    </row>
    <row r="958" spans="1:11" x14ac:dyDescent="0.25">
      <c r="A958" s="23"/>
      <c r="B958" s="23"/>
      <c r="C958" s="129"/>
      <c r="D958" s="23"/>
      <c r="E958" s="337"/>
      <c r="F958" s="338"/>
      <c r="G958" s="280"/>
      <c r="H958" s="338"/>
      <c r="I958" s="339"/>
      <c r="J958" s="28"/>
      <c r="K958" s="127"/>
    </row>
    <row r="959" spans="1:11" x14ac:dyDescent="0.25">
      <c r="A959" s="23"/>
      <c r="B959" s="23"/>
      <c r="C959" s="129"/>
      <c r="D959" s="23"/>
      <c r="E959" s="337"/>
      <c r="F959" s="338"/>
      <c r="G959" s="280"/>
      <c r="H959" s="338"/>
      <c r="I959" s="339"/>
      <c r="J959" s="28"/>
      <c r="K959" s="127"/>
    </row>
    <row r="960" spans="1:11" x14ac:dyDescent="0.25">
      <c r="A960" s="23"/>
      <c r="B960" s="23"/>
      <c r="C960" s="129"/>
      <c r="D960" s="23"/>
      <c r="E960" s="337"/>
      <c r="F960" s="338"/>
      <c r="G960" s="280"/>
      <c r="H960" s="338"/>
      <c r="I960" s="339"/>
      <c r="J960" s="28"/>
      <c r="K960" s="127"/>
    </row>
    <row r="961" spans="1:11" x14ac:dyDescent="0.25">
      <c r="A961" s="23"/>
      <c r="B961" s="23"/>
      <c r="C961" s="129"/>
      <c r="D961" s="23"/>
      <c r="E961" s="337"/>
      <c r="F961" s="338"/>
      <c r="G961" s="338"/>
      <c r="H961" s="338"/>
      <c r="J961" s="28"/>
      <c r="K961" s="127"/>
    </row>
    <row r="962" spans="1:11" x14ac:dyDescent="0.25">
      <c r="A962" s="23"/>
      <c r="B962" s="23"/>
      <c r="C962" s="129"/>
      <c r="D962" s="23"/>
      <c r="E962" s="337"/>
      <c r="F962" s="338"/>
      <c r="G962" s="338"/>
      <c r="H962" s="338"/>
      <c r="J962" s="28"/>
      <c r="K962" s="127"/>
    </row>
    <row r="963" spans="1:11" x14ac:dyDescent="0.25">
      <c r="C963" s="42"/>
      <c r="D963" s="25"/>
      <c r="E963" s="340"/>
      <c r="F963" s="335"/>
      <c r="G963" s="335"/>
      <c r="H963" s="335"/>
      <c r="I963" s="336"/>
      <c r="J963" s="28"/>
      <c r="K963" s="30"/>
    </row>
    <row r="964" spans="1:11" x14ac:dyDescent="0.25">
      <c r="C964" s="42"/>
      <c r="D964" s="25"/>
      <c r="E964" s="340"/>
      <c r="F964" s="335"/>
      <c r="G964" s="335"/>
      <c r="H964" s="335"/>
      <c r="I964" s="336"/>
      <c r="J964" s="28"/>
      <c r="K964" s="30"/>
    </row>
    <row r="965" spans="1:11" x14ac:dyDescent="0.25">
      <c r="C965" s="42"/>
      <c r="D965" s="25"/>
      <c r="E965" s="340"/>
      <c r="F965" s="335"/>
      <c r="G965" s="335"/>
      <c r="H965" s="335"/>
      <c r="I965" s="336"/>
      <c r="J965" s="28"/>
      <c r="K965" s="30"/>
    </row>
    <row r="966" spans="1:11" x14ac:dyDescent="0.25">
      <c r="C966" s="42"/>
      <c r="D966" s="25"/>
      <c r="E966" s="25"/>
      <c r="F966" s="335"/>
      <c r="G966" s="335"/>
      <c r="H966" s="335"/>
      <c r="I966" s="336"/>
      <c r="J966" s="28"/>
      <c r="K966" s="30"/>
    </row>
    <row r="967" spans="1:11" x14ac:dyDescent="0.25">
      <c r="C967" s="42"/>
      <c r="D967" s="25"/>
      <c r="E967" s="340"/>
      <c r="F967" s="335"/>
      <c r="G967" s="335"/>
      <c r="H967" s="335"/>
      <c r="I967" s="336"/>
      <c r="J967" s="28"/>
      <c r="K967" s="30"/>
    </row>
    <row r="968" spans="1:11" x14ac:dyDescent="0.25">
      <c r="C968" s="42"/>
      <c r="D968" s="25"/>
      <c r="E968" s="25"/>
      <c r="F968" s="335"/>
      <c r="G968" s="335"/>
      <c r="H968" s="335"/>
      <c r="I968" s="336"/>
      <c r="J968" s="28"/>
      <c r="K968" s="30"/>
    </row>
    <row r="969" spans="1:11" x14ac:dyDescent="0.25">
      <c r="C969" s="42"/>
      <c r="D969" s="25"/>
      <c r="E969" s="25"/>
      <c r="F969" s="335"/>
      <c r="G969" s="335"/>
      <c r="H969" s="335"/>
      <c r="I969" s="336"/>
      <c r="J969" s="28"/>
      <c r="K969" s="30"/>
    </row>
    <row r="970" spans="1:11" x14ac:dyDescent="0.25">
      <c r="A970" s="23"/>
      <c r="B970" s="23"/>
      <c r="C970" s="129"/>
      <c r="D970" s="23"/>
      <c r="E970" s="23"/>
      <c r="F970" s="310"/>
      <c r="G970" s="310"/>
      <c r="H970" s="310"/>
      <c r="I970" s="311"/>
      <c r="J970" s="28"/>
      <c r="K970" s="127"/>
    </row>
    <row r="971" spans="1:11" x14ac:dyDescent="0.25">
      <c r="A971" s="23"/>
      <c r="B971" s="23"/>
      <c r="C971" s="129"/>
      <c r="D971" s="23"/>
      <c r="E971" s="23"/>
      <c r="F971" s="310"/>
      <c r="G971" s="310"/>
      <c r="H971" s="310"/>
      <c r="I971" s="311"/>
      <c r="J971" s="28"/>
      <c r="K971" s="127"/>
    </row>
    <row r="972" spans="1:11" x14ac:dyDescent="0.25">
      <c r="A972" s="23"/>
      <c r="B972" s="23"/>
      <c r="C972" s="129"/>
      <c r="D972" s="23"/>
      <c r="E972" s="23"/>
      <c r="F972" s="310"/>
      <c r="G972" s="310"/>
      <c r="H972" s="310"/>
      <c r="I972" s="311"/>
      <c r="J972" s="28"/>
      <c r="K972" s="127"/>
    </row>
    <row r="973" spans="1:11" x14ac:dyDescent="0.25">
      <c r="C973" s="42"/>
      <c r="D973" s="25"/>
      <c r="E973" s="25"/>
      <c r="F973" s="335"/>
      <c r="G973" s="335"/>
      <c r="H973" s="335"/>
      <c r="I973" s="336"/>
      <c r="J973" s="28"/>
      <c r="K973" s="30"/>
    </row>
    <row r="974" spans="1:11" x14ac:dyDescent="0.25">
      <c r="A974" s="23"/>
      <c r="C974" s="42"/>
      <c r="D974" s="25"/>
      <c r="E974" s="25"/>
      <c r="F974" s="335"/>
      <c r="G974" s="335"/>
      <c r="H974" s="335"/>
      <c r="I974" s="336"/>
      <c r="J974" s="28"/>
      <c r="K974" s="30"/>
    </row>
    <row r="975" spans="1:11" x14ac:dyDescent="0.25">
      <c r="C975" s="42"/>
      <c r="D975" s="25"/>
      <c r="E975" s="25"/>
      <c r="F975" s="335"/>
      <c r="G975" s="335"/>
      <c r="H975" s="335"/>
      <c r="I975" s="336"/>
      <c r="J975" s="28"/>
      <c r="K975" s="30"/>
    </row>
    <row r="976" spans="1:11" x14ac:dyDescent="0.25">
      <c r="C976" s="42"/>
      <c r="D976" s="25"/>
      <c r="E976" s="25"/>
      <c r="F976" s="335"/>
      <c r="G976" s="335"/>
      <c r="H976" s="335"/>
      <c r="I976" s="336"/>
      <c r="J976" s="28"/>
      <c r="K976" s="30"/>
    </row>
    <row r="977" spans="1:11" x14ac:dyDescent="0.25">
      <c r="C977" s="42"/>
      <c r="D977" s="25"/>
      <c r="E977" s="340"/>
      <c r="F977" s="335"/>
      <c r="G977" s="335"/>
      <c r="H977" s="335"/>
      <c r="I977" s="336"/>
      <c r="J977" s="28"/>
      <c r="K977" s="30"/>
    </row>
    <row r="978" spans="1:11" x14ac:dyDescent="0.25">
      <c r="C978" s="42"/>
      <c r="D978" s="25"/>
      <c r="E978" s="340"/>
      <c r="F978" s="335"/>
      <c r="G978" s="335"/>
      <c r="H978" s="335"/>
      <c r="I978" s="336"/>
      <c r="J978" s="28"/>
      <c r="K978" s="30"/>
    </row>
    <row r="979" spans="1:11" x14ac:dyDescent="0.25">
      <c r="C979" s="42"/>
      <c r="D979" s="25"/>
      <c r="E979" s="340"/>
      <c r="F979" s="335"/>
      <c r="G979" s="335"/>
      <c r="H979" s="335"/>
      <c r="I979" s="336"/>
      <c r="J979" s="28"/>
      <c r="K979" s="30"/>
    </row>
    <row r="980" spans="1:11" x14ac:dyDescent="0.25">
      <c r="C980" s="42"/>
      <c r="D980" s="25"/>
      <c r="E980" s="340"/>
      <c r="F980" s="335"/>
      <c r="G980" s="335"/>
      <c r="H980" s="335"/>
      <c r="I980" s="336"/>
      <c r="J980" s="28"/>
      <c r="K980" s="30"/>
    </row>
    <row r="981" spans="1:11" x14ac:dyDescent="0.25">
      <c r="A981" s="341"/>
      <c r="B981" s="342"/>
      <c r="C981" s="343"/>
      <c r="D981" s="344"/>
      <c r="E981" s="345"/>
      <c r="F981" s="310"/>
      <c r="G981" s="346"/>
      <c r="H981" s="346"/>
      <c r="I981" s="336"/>
      <c r="J981" s="28"/>
      <c r="K981" s="347"/>
    </row>
    <row r="982" spans="1:11" x14ac:dyDescent="0.25">
      <c r="A982" s="341"/>
      <c r="B982" s="342"/>
      <c r="C982" s="343"/>
      <c r="D982" s="344"/>
      <c r="E982" s="345"/>
      <c r="F982" s="310"/>
      <c r="G982" s="346"/>
      <c r="H982" s="346"/>
      <c r="I982" s="336"/>
      <c r="J982" s="28"/>
      <c r="K982" s="347"/>
    </row>
    <row r="983" spans="1:11" x14ac:dyDescent="0.25">
      <c r="A983" s="341"/>
      <c r="B983" s="342"/>
      <c r="C983" s="343"/>
      <c r="D983" s="344"/>
      <c r="E983" s="345"/>
      <c r="F983" s="310"/>
      <c r="G983" s="346"/>
      <c r="H983" s="346"/>
      <c r="I983" s="336"/>
      <c r="J983" s="28"/>
      <c r="K983" s="347"/>
    </row>
    <row r="984" spans="1:11" x14ac:dyDescent="0.25">
      <c r="A984" s="341"/>
      <c r="B984" s="342"/>
      <c r="C984" s="343"/>
      <c r="D984" s="344"/>
      <c r="E984" s="345"/>
      <c r="F984" s="310"/>
      <c r="G984" s="346"/>
      <c r="H984" s="346"/>
      <c r="I984" s="336"/>
      <c r="J984" s="28"/>
      <c r="K984" s="347"/>
    </row>
    <row r="985" spans="1:11" x14ac:dyDescent="0.25">
      <c r="A985" s="341"/>
      <c r="B985" s="342"/>
      <c r="C985" s="343"/>
      <c r="D985" s="344"/>
      <c r="E985" s="345"/>
      <c r="F985" s="310"/>
      <c r="G985" s="346"/>
      <c r="H985" s="346"/>
      <c r="I985" s="336"/>
      <c r="J985" s="28"/>
      <c r="K985" s="347"/>
    </row>
    <row r="986" spans="1:11" x14ac:dyDescent="0.25">
      <c r="A986" s="341"/>
      <c r="B986" s="342"/>
      <c r="C986" s="343"/>
      <c r="D986" s="344"/>
      <c r="E986" s="345"/>
      <c r="F986" s="310"/>
      <c r="G986" s="346"/>
      <c r="H986" s="346"/>
      <c r="I986" s="336"/>
      <c r="J986" s="28"/>
      <c r="K986" s="347"/>
    </row>
    <row r="987" spans="1:11" x14ac:dyDescent="0.25">
      <c r="A987" s="341"/>
      <c r="B987" s="342"/>
      <c r="C987" s="343"/>
      <c r="D987" s="344"/>
      <c r="E987" s="345"/>
      <c r="F987" s="310"/>
      <c r="G987" s="346"/>
      <c r="H987" s="346"/>
      <c r="I987" s="336"/>
      <c r="J987" s="28"/>
      <c r="K987" s="347"/>
    </row>
    <row r="988" spans="1:11" x14ac:dyDescent="0.25">
      <c r="F988" s="335"/>
      <c r="G988" s="348"/>
      <c r="H988" s="348"/>
      <c r="I988" s="336"/>
      <c r="J988" s="28"/>
      <c r="K988" s="30"/>
    </row>
    <row r="989" spans="1:11" x14ac:dyDescent="0.25">
      <c r="C989" s="349"/>
      <c r="D989" s="339"/>
      <c r="F989" s="335"/>
      <c r="G989" s="348"/>
      <c r="H989" s="348"/>
      <c r="I989" s="336"/>
      <c r="J989" s="28"/>
      <c r="K989" s="127"/>
    </row>
    <row r="990" spans="1:11" x14ac:dyDescent="0.25">
      <c r="A990" s="23"/>
      <c r="B990" s="23"/>
      <c r="F990" s="335"/>
      <c r="G990" s="348"/>
      <c r="H990" s="348"/>
      <c r="I990" s="336"/>
      <c r="J990" s="28"/>
      <c r="K990" s="30"/>
    </row>
    <row r="991" spans="1:11" x14ac:dyDescent="0.25">
      <c r="E991" s="254"/>
      <c r="F991" s="335"/>
      <c r="G991" s="348"/>
      <c r="H991" s="348"/>
      <c r="I991" s="336"/>
      <c r="J991" s="28"/>
      <c r="K991" s="30"/>
    </row>
    <row r="992" spans="1:11" x14ac:dyDescent="0.25">
      <c r="E992" s="254"/>
      <c r="F992" s="335"/>
      <c r="G992" s="348"/>
      <c r="H992" s="348"/>
      <c r="I992" s="336"/>
      <c r="J992" s="28"/>
      <c r="K992" s="30"/>
    </row>
    <row r="993" spans="1:11" x14ac:dyDescent="0.25">
      <c r="E993" s="254"/>
      <c r="F993" s="335"/>
      <c r="G993" s="348"/>
      <c r="H993" s="348"/>
      <c r="I993" s="336"/>
      <c r="J993" s="28"/>
      <c r="K993" s="30"/>
    </row>
    <row r="994" spans="1:11" x14ac:dyDescent="0.25">
      <c r="E994" s="254"/>
      <c r="F994" s="335"/>
      <c r="G994" s="348"/>
      <c r="H994" s="348"/>
      <c r="I994" s="336"/>
      <c r="J994" s="28"/>
      <c r="K994" s="30"/>
    </row>
    <row r="995" spans="1:11" x14ac:dyDescent="0.25">
      <c r="F995" s="335"/>
      <c r="G995" s="348"/>
      <c r="H995" s="348"/>
      <c r="I995" s="336"/>
      <c r="J995" s="28"/>
      <c r="K995" s="30"/>
    </row>
    <row r="996" spans="1:11" x14ac:dyDescent="0.25">
      <c r="F996" s="335"/>
      <c r="G996" s="348"/>
      <c r="H996" s="348"/>
      <c r="I996" s="336"/>
      <c r="J996" s="28"/>
      <c r="K996" s="30"/>
    </row>
    <row r="997" spans="1:11" x14ac:dyDescent="0.25">
      <c r="A997" s="23"/>
      <c r="B997" s="23"/>
      <c r="C997" s="349"/>
      <c r="D997" s="339"/>
      <c r="E997" s="280"/>
      <c r="F997" s="310"/>
      <c r="G997" s="346"/>
      <c r="H997" s="346"/>
      <c r="I997" s="311"/>
      <c r="J997" s="28"/>
      <c r="K997" s="127"/>
    </row>
    <row r="998" spans="1:11" x14ac:dyDescent="0.25">
      <c r="A998" s="23"/>
      <c r="B998" s="23"/>
      <c r="C998" s="349"/>
      <c r="D998" s="339"/>
      <c r="E998" s="280"/>
      <c r="F998" s="310"/>
      <c r="G998" s="346"/>
      <c r="H998" s="346"/>
      <c r="I998" s="311"/>
      <c r="J998" s="28"/>
      <c r="K998" s="127"/>
    </row>
    <row r="999" spans="1:11" x14ac:dyDescent="0.25">
      <c r="A999" s="23"/>
      <c r="B999" s="23"/>
      <c r="C999" s="349"/>
      <c r="D999" s="339"/>
      <c r="E999" s="280"/>
      <c r="F999" s="310"/>
      <c r="G999" s="346"/>
      <c r="H999" s="346"/>
      <c r="I999" s="311"/>
      <c r="J999" s="28"/>
      <c r="K999" s="127"/>
    </row>
    <row r="1000" spans="1:11" x14ac:dyDescent="0.25">
      <c r="F1000" s="335"/>
      <c r="G1000" s="348"/>
      <c r="H1000" s="348"/>
      <c r="I1000" s="336"/>
      <c r="J1000" s="28"/>
      <c r="K1000" s="30"/>
    </row>
    <row r="1001" spans="1:11" x14ac:dyDescent="0.25">
      <c r="A1001" s="23"/>
      <c r="F1001" s="335"/>
      <c r="G1001" s="348"/>
      <c r="H1001" s="348"/>
      <c r="I1001" s="336"/>
      <c r="J1001" s="28"/>
      <c r="K1001" s="30"/>
    </row>
    <row r="1002" spans="1:11" x14ac:dyDescent="0.25">
      <c r="F1002" s="335"/>
      <c r="G1002" s="348"/>
      <c r="H1002" s="348"/>
      <c r="I1002" s="336"/>
      <c r="J1002" s="28"/>
      <c r="K1002" s="30"/>
    </row>
    <row r="1003" spans="1:11" x14ac:dyDescent="0.25">
      <c r="E1003" s="254"/>
      <c r="F1003" s="335"/>
      <c r="G1003" s="348"/>
      <c r="H1003" s="348"/>
      <c r="I1003" s="336"/>
      <c r="J1003" s="28"/>
      <c r="K1003" s="30"/>
    </row>
    <row r="1004" spans="1:11" x14ac:dyDescent="0.25">
      <c r="E1004" s="254"/>
      <c r="F1004" s="335"/>
      <c r="G1004" s="348"/>
      <c r="H1004" s="348"/>
      <c r="I1004" s="336"/>
      <c r="J1004" s="28"/>
      <c r="K1004" s="30"/>
    </row>
    <row r="1005" spans="1:11" x14ac:dyDescent="0.25">
      <c r="E1005" s="254"/>
      <c r="F1005" s="335"/>
      <c r="G1005" s="348"/>
      <c r="H1005" s="348"/>
      <c r="I1005" s="336"/>
      <c r="J1005" s="28"/>
      <c r="K1005" s="30"/>
    </row>
    <row r="1006" spans="1:11" x14ac:dyDescent="0.25">
      <c r="E1006" s="254"/>
      <c r="F1006" s="335"/>
      <c r="G1006" s="348"/>
      <c r="H1006" s="348"/>
      <c r="I1006" s="336"/>
      <c r="J1006" s="28"/>
      <c r="K1006" s="30"/>
    </row>
    <row r="1007" spans="1:11" x14ac:dyDescent="0.25">
      <c r="E1007" s="254"/>
      <c r="F1007" s="335"/>
      <c r="G1007" s="348"/>
      <c r="H1007" s="348"/>
      <c r="I1007" s="336"/>
      <c r="J1007" s="28"/>
      <c r="K1007" s="30"/>
    </row>
    <row r="1008" spans="1:11" x14ac:dyDescent="0.25">
      <c r="E1008" s="254"/>
      <c r="F1008" s="335"/>
      <c r="G1008" s="348"/>
      <c r="H1008" s="348"/>
      <c r="I1008" s="336"/>
      <c r="J1008" s="28"/>
      <c r="K1008" s="30"/>
    </row>
    <row r="1009" spans="1:11" x14ac:dyDescent="0.25">
      <c r="F1009" s="335"/>
      <c r="G1009" s="348"/>
      <c r="H1009" s="348"/>
      <c r="I1009" s="336"/>
      <c r="J1009" s="28"/>
      <c r="K1009" s="30"/>
    </row>
    <row r="1010" spans="1:11" x14ac:dyDescent="0.25">
      <c r="F1010" s="335"/>
      <c r="G1010" s="348"/>
      <c r="H1010" s="348"/>
      <c r="I1010" s="336"/>
      <c r="J1010" s="28"/>
      <c r="K1010" s="30"/>
    </row>
    <row r="1011" spans="1:11" x14ac:dyDescent="0.25">
      <c r="A1011" s="23"/>
      <c r="F1011" s="310"/>
      <c r="G1011" s="346"/>
      <c r="H1011" s="346"/>
      <c r="I1011" s="311"/>
      <c r="J1011" s="28"/>
      <c r="K1011" s="30"/>
    </row>
    <row r="1012" spans="1:11" x14ac:dyDescent="0.25">
      <c r="A1012" s="23"/>
      <c r="F1012" s="310"/>
      <c r="G1012" s="346"/>
      <c r="H1012" s="346"/>
      <c r="I1012" s="311"/>
      <c r="J1012" s="28"/>
      <c r="K1012" s="30"/>
    </row>
    <row r="1013" spans="1:11" x14ac:dyDescent="0.25">
      <c r="A1013" s="23"/>
      <c r="F1013" s="310"/>
      <c r="G1013" s="346"/>
      <c r="H1013" s="346"/>
      <c r="I1013" s="311"/>
      <c r="J1013" s="28"/>
      <c r="K1013" s="30"/>
    </row>
    <row r="1014" spans="1:11" x14ac:dyDescent="0.25">
      <c r="F1014" s="335"/>
      <c r="G1014" s="348"/>
      <c r="H1014" s="348"/>
      <c r="I1014" s="336"/>
      <c r="J1014" s="28"/>
      <c r="K1014" s="30"/>
    </row>
    <row r="1015" spans="1:11" x14ac:dyDescent="0.25">
      <c r="A1015" s="23"/>
      <c r="F1015" s="335"/>
      <c r="G1015" s="348"/>
      <c r="H1015" s="348"/>
      <c r="I1015" s="336"/>
      <c r="J1015" s="28"/>
      <c r="K1015" s="30"/>
    </row>
    <row r="1016" spans="1:11" x14ac:dyDescent="0.25">
      <c r="E1016" s="254"/>
      <c r="F1016" s="335"/>
      <c r="G1016" s="348"/>
      <c r="H1016" s="348"/>
      <c r="I1016" s="336"/>
      <c r="J1016" s="28"/>
      <c r="K1016" s="30"/>
    </row>
    <row r="1017" spans="1:11" x14ac:dyDescent="0.25">
      <c r="E1017" s="254"/>
      <c r="F1017" s="335"/>
      <c r="G1017" s="348"/>
      <c r="H1017" s="348"/>
      <c r="I1017" s="336"/>
      <c r="J1017" s="28"/>
      <c r="K1017" s="30"/>
    </row>
    <row r="1018" spans="1:11" x14ac:dyDescent="0.25">
      <c r="F1018" s="335"/>
      <c r="G1018" s="348"/>
      <c r="H1018" s="348"/>
      <c r="I1018" s="336"/>
      <c r="J1018" s="28"/>
      <c r="K1018" s="30"/>
    </row>
    <row r="1019" spans="1:11" x14ac:dyDescent="0.25">
      <c r="A1019" s="23"/>
      <c r="F1019" s="310"/>
      <c r="G1019" s="346"/>
      <c r="H1019" s="346"/>
      <c r="I1019" s="311"/>
      <c r="J1019" s="28"/>
      <c r="K1019" s="30"/>
    </row>
    <row r="1020" spans="1:11" x14ac:dyDescent="0.25">
      <c r="F1020" s="335"/>
      <c r="G1020" s="348"/>
      <c r="H1020" s="348"/>
      <c r="I1020" s="336"/>
      <c r="J1020" s="28"/>
      <c r="K1020" s="30"/>
    </row>
    <row r="1021" spans="1:11" x14ac:dyDescent="0.25">
      <c r="F1021" s="335"/>
      <c r="G1021" s="348"/>
      <c r="H1021" s="348"/>
      <c r="I1021" s="336"/>
      <c r="J1021" s="28"/>
      <c r="K1021" s="30"/>
    </row>
    <row r="1022" spans="1:11" x14ac:dyDescent="0.25">
      <c r="F1022" s="335"/>
      <c r="G1022" s="348"/>
      <c r="H1022" s="348"/>
      <c r="I1022" s="336"/>
      <c r="J1022" s="28"/>
      <c r="K1022" s="30"/>
    </row>
    <row r="1023" spans="1:11" x14ac:dyDescent="0.25">
      <c r="A1023" s="23"/>
      <c r="F1023" s="310"/>
      <c r="G1023" s="346"/>
      <c r="H1023" s="346"/>
      <c r="I1023" s="311"/>
      <c r="J1023" s="28"/>
      <c r="K1023" s="30"/>
    </row>
    <row r="1024" spans="1:11" x14ac:dyDescent="0.25">
      <c r="F1024" s="335"/>
      <c r="G1024" s="348"/>
      <c r="H1024" s="348"/>
      <c r="I1024" s="336"/>
      <c r="J1024" s="28"/>
      <c r="K1024" s="30"/>
    </row>
    <row r="1025" spans="1:11" x14ac:dyDescent="0.25">
      <c r="A1025" s="23"/>
      <c r="B1025" s="23"/>
      <c r="F1025" s="335"/>
      <c r="G1025" s="348"/>
      <c r="H1025" s="348"/>
      <c r="I1025" s="336"/>
      <c r="J1025" s="28"/>
      <c r="K1025" s="30"/>
    </row>
    <row r="1026" spans="1:11" x14ac:dyDescent="0.25">
      <c r="F1026" s="335"/>
      <c r="G1026" s="348"/>
      <c r="H1026" s="348"/>
      <c r="I1026" s="336"/>
      <c r="J1026" s="28"/>
      <c r="K1026" s="30"/>
    </row>
    <row r="1027" spans="1:11" x14ac:dyDescent="0.25">
      <c r="J1027" s="28"/>
      <c r="K1027" s="30"/>
    </row>
    <row r="1028" spans="1:11" x14ac:dyDescent="0.25">
      <c r="A1028" s="23"/>
      <c r="B1028" s="23"/>
      <c r="C1028" s="349"/>
      <c r="D1028" s="339"/>
      <c r="E1028" s="280"/>
      <c r="F1028" s="280"/>
      <c r="G1028" s="351"/>
      <c r="H1028" s="351"/>
      <c r="I1028" s="339"/>
      <c r="J1028" s="28"/>
      <c r="K1028" s="127"/>
    </row>
    <row r="1029" spans="1:11" x14ac:dyDescent="0.25">
      <c r="J1029" s="28"/>
      <c r="K1029" s="30"/>
    </row>
    <row r="1030" spans="1:11" x14ac:dyDescent="0.25">
      <c r="J1030" s="28"/>
      <c r="K1030" s="30"/>
    </row>
    <row r="1031" spans="1:11" x14ac:dyDescent="0.25">
      <c r="J1031" s="28"/>
      <c r="K1031" s="30"/>
    </row>
    <row r="1032" spans="1:11" x14ac:dyDescent="0.25">
      <c r="J1032" s="28"/>
      <c r="K1032" s="30"/>
    </row>
    <row r="1033" spans="1:11" x14ac:dyDescent="0.25">
      <c r="J1033" s="28"/>
      <c r="K1033" s="30"/>
    </row>
    <row r="1034" spans="1:11" x14ac:dyDescent="0.25">
      <c r="J1034" s="28"/>
      <c r="K1034" s="30"/>
    </row>
    <row r="1035" spans="1:11" x14ac:dyDescent="0.25">
      <c r="J1035" s="28"/>
      <c r="K1035" s="30"/>
    </row>
    <row r="1036" spans="1:11" x14ac:dyDescent="0.25">
      <c r="J1036" s="28"/>
      <c r="K1036" s="30"/>
    </row>
    <row r="1037" spans="1:11" x14ac:dyDescent="0.25">
      <c r="J1037" s="28"/>
      <c r="K1037" s="30"/>
    </row>
    <row r="1038" spans="1:11" x14ac:dyDescent="0.25">
      <c r="J1038" s="28"/>
      <c r="K1038" s="30"/>
    </row>
    <row r="1039" spans="1:11" x14ac:dyDescent="0.25">
      <c r="J1039" s="28"/>
      <c r="K1039" s="30"/>
    </row>
    <row r="1040" spans="1:11" x14ac:dyDescent="0.25">
      <c r="J1040" s="28"/>
      <c r="K1040" s="30"/>
    </row>
    <row r="1041" spans="1:11" x14ac:dyDescent="0.25">
      <c r="J1041" s="28"/>
      <c r="K1041" s="30"/>
    </row>
    <row r="1042" spans="1:11" x14ac:dyDescent="0.25">
      <c r="C1042" s="349"/>
      <c r="D1042" s="339"/>
      <c r="J1042" s="28"/>
      <c r="K1042" s="127"/>
    </row>
    <row r="1043" spans="1:11" x14ac:dyDescent="0.25">
      <c r="A1043" s="23"/>
      <c r="J1043" s="28"/>
      <c r="K1043" s="30"/>
    </row>
    <row r="1044" spans="1:11" x14ac:dyDescent="0.25">
      <c r="E1044" s="254"/>
      <c r="F1044" s="335"/>
      <c r="G1044" s="348"/>
      <c r="H1044" s="348"/>
      <c r="I1044" s="336"/>
      <c r="J1044" s="28"/>
      <c r="K1044" s="30"/>
    </row>
    <row r="1045" spans="1:11" x14ac:dyDescent="0.25">
      <c r="E1045" s="254"/>
      <c r="F1045" s="335"/>
      <c r="G1045" s="348"/>
      <c r="H1045" s="348"/>
      <c r="I1045" s="336"/>
      <c r="J1045" s="28"/>
      <c r="K1045" s="30"/>
    </row>
    <row r="1046" spans="1:11" x14ac:dyDescent="0.25">
      <c r="E1046" s="254"/>
      <c r="F1046" s="335"/>
      <c r="G1046" s="348"/>
      <c r="H1046" s="348"/>
      <c r="I1046" s="336"/>
      <c r="J1046" s="28"/>
      <c r="K1046" s="30"/>
    </row>
    <row r="1047" spans="1:11" x14ac:dyDescent="0.25">
      <c r="E1047" s="254"/>
      <c r="F1047" s="335"/>
      <c r="G1047" s="348"/>
      <c r="H1047" s="348"/>
      <c r="I1047" s="336"/>
      <c r="J1047" s="28"/>
      <c r="K1047" s="30"/>
    </row>
    <row r="1048" spans="1:11" x14ac:dyDescent="0.25">
      <c r="E1048" s="254"/>
      <c r="F1048" s="335"/>
      <c r="G1048" s="348"/>
      <c r="H1048" s="348"/>
      <c r="I1048" s="336"/>
      <c r="J1048" s="28"/>
      <c r="K1048" s="30"/>
    </row>
    <row r="1049" spans="1:11" x14ac:dyDescent="0.25">
      <c r="E1049" s="254"/>
      <c r="F1049" s="335"/>
      <c r="G1049" s="348"/>
      <c r="H1049" s="348"/>
      <c r="I1049" s="336"/>
      <c r="J1049" s="28"/>
      <c r="K1049" s="30"/>
    </row>
    <row r="1050" spans="1:11" x14ac:dyDescent="0.25">
      <c r="F1050" s="335"/>
      <c r="G1050" s="348"/>
      <c r="H1050" s="348"/>
      <c r="I1050" s="336"/>
      <c r="J1050" s="28"/>
      <c r="K1050" s="30"/>
    </row>
    <row r="1051" spans="1:11" x14ac:dyDescent="0.25">
      <c r="A1051" s="23"/>
      <c r="B1051" s="23"/>
      <c r="C1051" s="349"/>
      <c r="D1051" s="339"/>
      <c r="E1051" s="280"/>
      <c r="F1051" s="310"/>
      <c r="G1051" s="346"/>
      <c r="H1051" s="346"/>
      <c r="I1051" s="311"/>
      <c r="J1051" s="28"/>
      <c r="K1051" s="127"/>
    </row>
    <row r="1052" spans="1:11" x14ac:dyDescent="0.25">
      <c r="A1052" s="23"/>
      <c r="B1052" s="23"/>
      <c r="C1052" s="349"/>
      <c r="D1052" s="339"/>
      <c r="E1052" s="280"/>
      <c r="F1052" s="310"/>
      <c r="G1052" s="346"/>
      <c r="H1052" s="346"/>
      <c r="I1052" s="311"/>
      <c r="J1052" s="28"/>
      <c r="K1052" s="127"/>
    </row>
    <row r="1053" spans="1:11" x14ac:dyDescent="0.25">
      <c r="A1053" s="23"/>
      <c r="B1053" s="23"/>
      <c r="C1053" s="349"/>
      <c r="D1053" s="339"/>
      <c r="E1053" s="280"/>
      <c r="F1053" s="310"/>
      <c r="G1053" s="346"/>
      <c r="H1053" s="346"/>
      <c r="I1053" s="311"/>
      <c r="J1053" s="28"/>
      <c r="K1053" s="127"/>
    </row>
    <row r="1054" spans="1:11" x14ac:dyDescent="0.25">
      <c r="F1054" s="335"/>
      <c r="G1054" s="348"/>
      <c r="H1054" s="348"/>
      <c r="I1054" s="336"/>
      <c r="J1054" s="28"/>
      <c r="K1054" s="30"/>
    </row>
    <row r="1055" spans="1:11" x14ac:dyDescent="0.25">
      <c r="A1055" s="23"/>
      <c r="F1055" s="335"/>
      <c r="G1055" s="348"/>
      <c r="H1055" s="348"/>
      <c r="I1055" s="336"/>
      <c r="J1055" s="28"/>
      <c r="K1055" s="30"/>
    </row>
    <row r="1056" spans="1:11" x14ac:dyDescent="0.25">
      <c r="C1056" s="349"/>
      <c r="D1056" s="339"/>
      <c r="E1056" s="254"/>
      <c r="F1056" s="335"/>
      <c r="G1056" s="348"/>
      <c r="H1056" s="348"/>
      <c r="I1056" s="336"/>
      <c r="J1056" s="28"/>
      <c r="K1056" s="127"/>
    </row>
    <row r="1057" spans="1:11" x14ac:dyDescent="0.25">
      <c r="E1057" s="254"/>
      <c r="F1057" s="335"/>
      <c r="G1057" s="348"/>
      <c r="H1057" s="348"/>
      <c r="I1057" s="336"/>
      <c r="J1057" s="28"/>
      <c r="K1057" s="30"/>
    </row>
    <row r="1058" spans="1:11" x14ac:dyDescent="0.25">
      <c r="E1058" s="254"/>
      <c r="F1058" s="335"/>
      <c r="G1058" s="348"/>
      <c r="H1058" s="348"/>
      <c r="I1058" s="336"/>
      <c r="J1058" s="28"/>
      <c r="K1058" s="30"/>
    </row>
    <row r="1059" spans="1:11" x14ac:dyDescent="0.25">
      <c r="E1059" s="254"/>
      <c r="F1059" s="335"/>
      <c r="G1059" s="348"/>
      <c r="H1059" s="348"/>
      <c r="I1059" s="336"/>
      <c r="J1059" s="28"/>
      <c r="K1059" s="30"/>
    </row>
    <row r="1060" spans="1:11" x14ac:dyDescent="0.25">
      <c r="E1060" s="254"/>
      <c r="F1060" s="335"/>
      <c r="G1060" s="348"/>
      <c r="H1060" s="348"/>
      <c r="I1060" s="336"/>
      <c r="J1060" s="28"/>
      <c r="K1060" s="30"/>
    </row>
    <row r="1061" spans="1:11" x14ac:dyDescent="0.25">
      <c r="E1061" s="254"/>
      <c r="F1061" s="335"/>
      <c r="G1061" s="348"/>
      <c r="H1061" s="348"/>
      <c r="I1061" s="336"/>
      <c r="J1061" s="28"/>
      <c r="K1061" s="30"/>
    </row>
    <row r="1062" spans="1:11" x14ac:dyDescent="0.25">
      <c r="E1062" s="254"/>
      <c r="F1062" s="335"/>
      <c r="G1062" s="348"/>
      <c r="H1062" s="348"/>
      <c r="I1062" s="336"/>
      <c r="J1062" s="28"/>
      <c r="K1062" s="30"/>
    </row>
    <row r="1063" spans="1:11" x14ac:dyDescent="0.25">
      <c r="E1063" s="254"/>
      <c r="F1063" s="335"/>
      <c r="G1063" s="348"/>
      <c r="H1063" s="348"/>
      <c r="I1063" s="336"/>
      <c r="J1063" s="28"/>
      <c r="K1063" s="30"/>
    </row>
    <row r="1064" spans="1:11" x14ac:dyDescent="0.25">
      <c r="F1064" s="335"/>
      <c r="G1064" s="348"/>
      <c r="H1064" s="348"/>
      <c r="I1064" s="336"/>
      <c r="J1064" s="28"/>
      <c r="K1064" s="30"/>
    </row>
    <row r="1065" spans="1:11" x14ac:dyDescent="0.25">
      <c r="A1065" s="23"/>
      <c r="F1065" s="310"/>
      <c r="G1065" s="346"/>
      <c r="H1065" s="346"/>
      <c r="I1065" s="311"/>
      <c r="J1065" s="28"/>
      <c r="K1065" s="30"/>
    </row>
    <row r="1066" spans="1:11" x14ac:dyDescent="0.25">
      <c r="A1066" s="23"/>
      <c r="F1066" s="310"/>
      <c r="G1066" s="346"/>
      <c r="H1066" s="346"/>
      <c r="I1066" s="311"/>
      <c r="J1066" s="28"/>
      <c r="K1066" s="30"/>
    </row>
    <row r="1067" spans="1:11" x14ac:dyDescent="0.25">
      <c r="A1067" s="23"/>
      <c r="F1067" s="310"/>
      <c r="G1067" s="346"/>
      <c r="H1067" s="346"/>
      <c r="I1067" s="311"/>
      <c r="J1067" s="28"/>
      <c r="K1067" s="30"/>
    </row>
    <row r="1068" spans="1:11" x14ac:dyDescent="0.25">
      <c r="F1068" s="335"/>
      <c r="G1068" s="348"/>
      <c r="H1068" s="348"/>
      <c r="I1068" s="336"/>
      <c r="J1068" s="28"/>
      <c r="K1068" s="30"/>
    </row>
    <row r="1069" spans="1:11" x14ac:dyDescent="0.25">
      <c r="A1069" s="23"/>
      <c r="F1069" s="335"/>
      <c r="G1069" s="348"/>
      <c r="H1069" s="348"/>
      <c r="I1069" s="336"/>
      <c r="J1069" s="28"/>
      <c r="K1069" s="30"/>
    </row>
    <row r="1070" spans="1:11" x14ac:dyDescent="0.25">
      <c r="E1070" s="254"/>
      <c r="F1070" s="335"/>
      <c r="G1070" s="348"/>
      <c r="H1070" s="348"/>
      <c r="I1070" s="336"/>
      <c r="J1070" s="28"/>
      <c r="K1070" s="30"/>
    </row>
    <row r="1071" spans="1:11" x14ac:dyDescent="0.25">
      <c r="E1071" s="254"/>
      <c r="F1071" s="335"/>
      <c r="G1071" s="348"/>
      <c r="H1071" s="348"/>
      <c r="I1071" s="336"/>
      <c r="J1071" s="28"/>
      <c r="K1071" s="30"/>
    </row>
    <row r="1072" spans="1:11" x14ac:dyDescent="0.25">
      <c r="F1072" s="335"/>
      <c r="G1072" s="348"/>
      <c r="H1072" s="348"/>
      <c r="I1072" s="336"/>
      <c r="J1072" s="28"/>
      <c r="K1072" s="30"/>
    </row>
    <row r="1073" spans="1:11" x14ac:dyDescent="0.25">
      <c r="A1073" s="23"/>
      <c r="F1073" s="310"/>
      <c r="G1073" s="346"/>
      <c r="H1073" s="346"/>
      <c r="I1073" s="311"/>
      <c r="J1073" s="28"/>
      <c r="K1073" s="30"/>
    </row>
    <row r="1074" spans="1:11" x14ac:dyDescent="0.25">
      <c r="F1074" s="335"/>
      <c r="G1074" s="348"/>
      <c r="H1074" s="348"/>
      <c r="I1074" s="336"/>
      <c r="J1074" s="28"/>
      <c r="K1074" s="30"/>
    </row>
    <row r="1075" spans="1:11" x14ac:dyDescent="0.25">
      <c r="F1075" s="335"/>
      <c r="G1075" s="348"/>
      <c r="H1075" s="348"/>
      <c r="I1075" s="336"/>
      <c r="J1075" s="28"/>
      <c r="K1075" s="30"/>
    </row>
    <row r="1076" spans="1:11" x14ac:dyDescent="0.25">
      <c r="F1076" s="335"/>
      <c r="G1076" s="348"/>
      <c r="H1076" s="348"/>
      <c r="I1076" s="336"/>
      <c r="J1076" s="28"/>
      <c r="K1076" s="30"/>
    </row>
    <row r="1077" spans="1:11" x14ac:dyDescent="0.25">
      <c r="A1077" s="23"/>
      <c r="F1077" s="310"/>
      <c r="G1077" s="346"/>
      <c r="H1077" s="346"/>
      <c r="I1077" s="311"/>
      <c r="J1077" s="28"/>
      <c r="K1077" s="30"/>
    </row>
    <row r="1078" spans="1:11" x14ac:dyDescent="0.25">
      <c r="F1078" s="335"/>
      <c r="G1078" s="348"/>
      <c r="H1078" s="348"/>
      <c r="I1078" s="336"/>
      <c r="J1078" s="28"/>
      <c r="K1078" s="30"/>
    </row>
    <row r="1079" spans="1:11" x14ac:dyDescent="0.25">
      <c r="A1079" s="23"/>
      <c r="B1079" s="23"/>
      <c r="F1079" s="335"/>
      <c r="G1079" s="348"/>
      <c r="H1079" s="348"/>
      <c r="I1079" s="336"/>
      <c r="J1079" s="28"/>
      <c r="K1079" s="30"/>
    </row>
    <row r="1080" spans="1:11" x14ac:dyDescent="0.25">
      <c r="J1080" s="28"/>
      <c r="K1080" s="30"/>
    </row>
    <row r="1081" spans="1:11" x14ac:dyDescent="0.25">
      <c r="J1081" s="28"/>
      <c r="K1081" s="30"/>
    </row>
    <row r="1082" spans="1:11" x14ac:dyDescent="0.25">
      <c r="A1082" s="23"/>
      <c r="B1082" s="23"/>
      <c r="C1082" s="349"/>
      <c r="D1082" s="339"/>
      <c r="E1082" s="280"/>
      <c r="F1082" s="280"/>
      <c r="G1082" s="351"/>
      <c r="H1082" s="351"/>
      <c r="I1082" s="339"/>
      <c r="J1082" s="28"/>
      <c r="K1082" s="127"/>
    </row>
    <row r="1083" spans="1:11" x14ac:dyDescent="0.25">
      <c r="J1083" s="28"/>
      <c r="K1083" s="30"/>
    </row>
    <row r="1084" spans="1:11" x14ac:dyDescent="0.25">
      <c r="J1084" s="28"/>
      <c r="K1084" s="30"/>
    </row>
    <row r="1085" spans="1:11" x14ac:dyDescent="0.25">
      <c r="J1085" s="28"/>
      <c r="K1085" s="30"/>
    </row>
    <row r="1086" spans="1:11" x14ac:dyDescent="0.25">
      <c r="A1086" s="23"/>
      <c r="B1086" s="23"/>
      <c r="C1086" s="349"/>
      <c r="D1086" s="339"/>
      <c r="E1086" s="310"/>
      <c r="F1086" s="310"/>
      <c r="G1086" s="346"/>
      <c r="H1086" s="346"/>
      <c r="I1086" s="311"/>
      <c r="J1086" s="28"/>
      <c r="K1086" s="127"/>
    </row>
    <row r="1087" spans="1:11" x14ac:dyDescent="0.25">
      <c r="A1087" s="23"/>
      <c r="B1087" s="23"/>
      <c r="C1087" s="349"/>
      <c r="D1087" s="339"/>
      <c r="E1087" s="310"/>
      <c r="F1087" s="310"/>
      <c r="G1087" s="346"/>
      <c r="H1087" s="346"/>
      <c r="I1087" s="311"/>
      <c r="J1087" s="28"/>
      <c r="K1087" s="127"/>
    </row>
    <row r="1088" spans="1:11" x14ac:dyDescent="0.25">
      <c r="A1088" s="23"/>
      <c r="B1088" s="23"/>
      <c r="C1088" s="349"/>
      <c r="D1088" s="339"/>
      <c r="E1088" s="310"/>
      <c r="F1088" s="310"/>
      <c r="G1088" s="346"/>
      <c r="H1088" s="346"/>
      <c r="I1088" s="311"/>
      <c r="J1088" s="28"/>
      <c r="K1088" s="127"/>
    </row>
    <row r="1089" spans="1:11" x14ac:dyDescent="0.25">
      <c r="J1089" s="28"/>
      <c r="K1089" s="30"/>
    </row>
    <row r="1090" spans="1:11" x14ac:dyDescent="0.25">
      <c r="C1090" s="349"/>
      <c r="D1090" s="339"/>
      <c r="J1090" s="28"/>
      <c r="K1090" s="127"/>
    </row>
    <row r="1091" spans="1:11" x14ac:dyDescent="0.25">
      <c r="A1091" s="23"/>
      <c r="B1091" s="23"/>
      <c r="J1091" s="28"/>
      <c r="K1091" s="30"/>
    </row>
    <row r="1092" spans="1:11" x14ac:dyDescent="0.25">
      <c r="E1092" s="254"/>
      <c r="F1092" s="335"/>
      <c r="G1092" s="348"/>
      <c r="H1092" s="348"/>
      <c r="I1092" s="336"/>
      <c r="J1092" s="28"/>
      <c r="K1092" s="30"/>
    </row>
    <row r="1093" spans="1:11" x14ac:dyDescent="0.25">
      <c r="E1093" s="254"/>
      <c r="F1093" s="335"/>
      <c r="G1093" s="348"/>
      <c r="H1093" s="348"/>
      <c r="I1093" s="336"/>
      <c r="J1093" s="28"/>
      <c r="K1093" s="30"/>
    </row>
    <row r="1094" spans="1:11" x14ac:dyDescent="0.25">
      <c r="E1094" s="254"/>
      <c r="F1094" s="335"/>
      <c r="G1094" s="348"/>
      <c r="H1094" s="348"/>
      <c r="I1094" s="336"/>
      <c r="J1094" s="28"/>
      <c r="K1094" s="30"/>
    </row>
    <row r="1095" spans="1:11" x14ac:dyDescent="0.25">
      <c r="F1095" s="335"/>
      <c r="G1095" s="348"/>
      <c r="H1095" s="348"/>
      <c r="I1095" s="336"/>
      <c r="J1095" s="28"/>
      <c r="K1095" s="30"/>
    </row>
    <row r="1096" spans="1:11" x14ac:dyDescent="0.25">
      <c r="F1096" s="335"/>
      <c r="G1096" s="348"/>
      <c r="H1096" s="348"/>
      <c r="I1096" s="336"/>
      <c r="J1096" s="28"/>
      <c r="K1096" s="30"/>
    </row>
    <row r="1097" spans="1:11" x14ac:dyDescent="0.25">
      <c r="F1097" s="335"/>
      <c r="G1097" s="348"/>
      <c r="H1097" s="348"/>
      <c r="I1097" s="336"/>
      <c r="J1097" s="28"/>
      <c r="K1097" s="30"/>
    </row>
    <row r="1098" spans="1:11" x14ac:dyDescent="0.25">
      <c r="A1098" s="23"/>
      <c r="B1098" s="23"/>
      <c r="C1098" s="349"/>
      <c r="D1098" s="339"/>
      <c r="E1098" s="280"/>
      <c r="F1098" s="310"/>
      <c r="G1098" s="346"/>
      <c r="H1098" s="346"/>
      <c r="I1098" s="311"/>
      <c r="J1098" s="28"/>
      <c r="K1098" s="127"/>
    </row>
    <row r="1099" spans="1:11" x14ac:dyDescent="0.25">
      <c r="A1099" s="23"/>
      <c r="B1099" s="23"/>
      <c r="C1099" s="349"/>
      <c r="D1099" s="339"/>
      <c r="E1099" s="280"/>
      <c r="F1099" s="310"/>
      <c r="G1099" s="346"/>
      <c r="H1099" s="346"/>
      <c r="I1099" s="311"/>
      <c r="J1099" s="28"/>
      <c r="K1099" s="127"/>
    </row>
    <row r="1100" spans="1:11" x14ac:dyDescent="0.25">
      <c r="A1100" s="23"/>
      <c r="B1100" s="23"/>
      <c r="C1100" s="349"/>
      <c r="D1100" s="339"/>
      <c r="E1100" s="280"/>
      <c r="F1100" s="310"/>
      <c r="G1100" s="346"/>
      <c r="H1100" s="346"/>
      <c r="I1100" s="311"/>
      <c r="J1100" s="28"/>
      <c r="K1100" s="127"/>
    </row>
    <row r="1101" spans="1:11" x14ac:dyDescent="0.25">
      <c r="A1101" s="23"/>
      <c r="B1101" s="23"/>
      <c r="C1101" s="349"/>
      <c r="D1101" s="339"/>
      <c r="E1101" s="280"/>
      <c r="F1101" s="310"/>
      <c r="G1101" s="346"/>
      <c r="H1101" s="346"/>
      <c r="I1101" s="311"/>
      <c r="J1101" s="28"/>
      <c r="K1101" s="127"/>
    </row>
    <row r="1102" spans="1:11" x14ac:dyDescent="0.25">
      <c r="F1102" s="335"/>
      <c r="G1102" s="348"/>
      <c r="H1102" s="348"/>
      <c r="I1102" s="336"/>
      <c r="J1102" s="28"/>
      <c r="K1102" s="30"/>
    </row>
    <row r="1103" spans="1:11" x14ac:dyDescent="0.25">
      <c r="A1103" s="23"/>
      <c r="F1103" s="335"/>
      <c r="G1103" s="348"/>
      <c r="H1103" s="348"/>
      <c r="I1103" s="336"/>
      <c r="J1103" s="28"/>
      <c r="K1103" s="30"/>
    </row>
    <row r="1104" spans="1:11" x14ac:dyDescent="0.25">
      <c r="E1104" s="254"/>
      <c r="F1104" s="335"/>
      <c r="G1104" s="348"/>
      <c r="H1104" s="348"/>
      <c r="I1104" s="336"/>
      <c r="J1104" s="28"/>
      <c r="K1104" s="30"/>
    </row>
    <row r="1105" spans="1:11" x14ac:dyDescent="0.25">
      <c r="E1105" s="254"/>
      <c r="F1105" s="335"/>
      <c r="G1105" s="348"/>
      <c r="H1105" s="348"/>
      <c r="I1105" s="336"/>
      <c r="J1105" s="28"/>
      <c r="K1105" s="30"/>
    </row>
    <row r="1106" spans="1:11" x14ac:dyDescent="0.25">
      <c r="E1106" s="254"/>
      <c r="F1106" s="335"/>
      <c r="G1106" s="348"/>
      <c r="H1106" s="348"/>
      <c r="I1106" s="336"/>
      <c r="J1106" s="28"/>
      <c r="K1106" s="30"/>
    </row>
    <row r="1107" spans="1:11" x14ac:dyDescent="0.25">
      <c r="E1107" s="254"/>
      <c r="F1107" s="335"/>
      <c r="G1107" s="348"/>
      <c r="H1107" s="348"/>
      <c r="I1107" s="336"/>
      <c r="J1107" s="28"/>
      <c r="K1107" s="30"/>
    </row>
    <row r="1108" spans="1:11" x14ac:dyDescent="0.25">
      <c r="E1108" s="254"/>
      <c r="F1108" s="335"/>
      <c r="G1108" s="348"/>
      <c r="H1108" s="348"/>
      <c r="I1108" s="336"/>
      <c r="J1108" s="28"/>
      <c r="K1108" s="30"/>
    </row>
    <row r="1109" spans="1:11" x14ac:dyDescent="0.25">
      <c r="E1109" s="254"/>
      <c r="F1109" s="335"/>
      <c r="G1109" s="348"/>
      <c r="H1109" s="348"/>
      <c r="I1109" s="336"/>
      <c r="J1109" s="28"/>
      <c r="K1109" s="30"/>
    </row>
    <row r="1110" spans="1:11" x14ac:dyDescent="0.25">
      <c r="E1110" s="254"/>
      <c r="F1110" s="335"/>
      <c r="G1110" s="348"/>
      <c r="H1110" s="348"/>
      <c r="I1110" s="336"/>
      <c r="J1110" s="28"/>
      <c r="K1110" s="30"/>
    </row>
    <row r="1111" spans="1:11" x14ac:dyDescent="0.25">
      <c r="E1111" s="254"/>
      <c r="F1111" s="335"/>
      <c r="G1111" s="348"/>
      <c r="H1111" s="348"/>
      <c r="I1111" s="336"/>
      <c r="J1111" s="28"/>
      <c r="K1111" s="30"/>
    </row>
    <row r="1112" spans="1:11" x14ac:dyDescent="0.25">
      <c r="F1112" s="335"/>
      <c r="G1112" s="348"/>
      <c r="H1112" s="348"/>
      <c r="I1112" s="336"/>
      <c r="J1112" s="28"/>
      <c r="K1112" s="30"/>
    </row>
    <row r="1113" spans="1:11" x14ac:dyDescent="0.25">
      <c r="A1113" s="23"/>
      <c r="F1113" s="310"/>
      <c r="G1113" s="346"/>
      <c r="H1113" s="346"/>
      <c r="I1113" s="311"/>
      <c r="J1113" s="28"/>
      <c r="K1113" s="30"/>
    </row>
    <row r="1114" spans="1:11" x14ac:dyDescent="0.25">
      <c r="A1114" s="23"/>
      <c r="F1114" s="310"/>
      <c r="G1114" s="346"/>
      <c r="H1114" s="346"/>
      <c r="I1114" s="311"/>
      <c r="J1114" s="28"/>
      <c r="K1114" s="30"/>
    </row>
    <row r="1115" spans="1:11" x14ac:dyDescent="0.25">
      <c r="A1115" s="23"/>
      <c r="F1115" s="310"/>
      <c r="G1115" s="346"/>
      <c r="H1115" s="346"/>
      <c r="I1115" s="311"/>
      <c r="J1115" s="28"/>
      <c r="K1115" s="30"/>
    </row>
    <row r="1116" spans="1:11" x14ac:dyDescent="0.25">
      <c r="A1116" s="23"/>
      <c r="F1116" s="310"/>
      <c r="G1116" s="346"/>
      <c r="H1116" s="346"/>
      <c r="I1116" s="311"/>
      <c r="J1116" s="28"/>
      <c r="K1116" s="30"/>
    </row>
    <row r="1117" spans="1:11" x14ac:dyDescent="0.25">
      <c r="F1117" s="335"/>
      <c r="G1117" s="348"/>
      <c r="H1117" s="348"/>
      <c r="I1117" s="336"/>
      <c r="J1117" s="28"/>
      <c r="K1117" s="30"/>
    </row>
    <row r="1118" spans="1:11" x14ac:dyDescent="0.25">
      <c r="A1118" s="23"/>
      <c r="F1118" s="335"/>
      <c r="G1118" s="348"/>
      <c r="H1118" s="348"/>
      <c r="I1118" s="336"/>
      <c r="J1118" s="28"/>
      <c r="K1118" s="30"/>
    </row>
    <row r="1119" spans="1:11" x14ac:dyDescent="0.25">
      <c r="E1119" s="254"/>
      <c r="F1119" s="335"/>
      <c r="G1119" s="348"/>
      <c r="H1119" s="348"/>
      <c r="I1119" s="336"/>
      <c r="J1119" s="28"/>
      <c r="K1119" s="30"/>
    </row>
    <row r="1120" spans="1:11" x14ac:dyDescent="0.25">
      <c r="E1120" s="254"/>
      <c r="F1120" s="335"/>
      <c r="G1120" s="348"/>
      <c r="H1120" s="348"/>
      <c r="I1120" s="336"/>
      <c r="J1120" s="28"/>
      <c r="K1120" s="30"/>
    </row>
    <row r="1121" spans="1:11" x14ac:dyDescent="0.25">
      <c r="F1121" s="335"/>
      <c r="G1121" s="348"/>
      <c r="H1121" s="348"/>
      <c r="I1121" s="336"/>
      <c r="J1121" s="28"/>
      <c r="K1121" s="30"/>
    </row>
    <row r="1122" spans="1:11" x14ac:dyDescent="0.25">
      <c r="A1122" s="23"/>
      <c r="F1122" s="310"/>
      <c r="G1122" s="346"/>
      <c r="H1122" s="346"/>
      <c r="I1122" s="311"/>
      <c r="J1122" s="28"/>
      <c r="K1122" s="30"/>
    </row>
    <row r="1123" spans="1:11" x14ac:dyDescent="0.25">
      <c r="F1123" s="335"/>
      <c r="G1123" s="348"/>
      <c r="H1123" s="348"/>
      <c r="I1123" s="336"/>
      <c r="J1123" s="28"/>
      <c r="K1123" s="30"/>
    </row>
    <row r="1124" spans="1:11" x14ac:dyDescent="0.25">
      <c r="E1124" s="254"/>
      <c r="F1124" s="335"/>
      <c r="G1124" s="348"/>
      <c r="H1124" s="348"/>
      <c r="I1124" s="336"/>
      <c r="J1124" s="28"/>
      <c r="K1124" s="30"/>
    </row>
    <row r="1125" spans="1:11" x14ac:dyDescent="0.25">
      <c r="E1125" s="254"/>
      <c r="F1125" s="335"/>
      <c r="G1125" s="348"/>
      <c r="H1125" s="348"/>
      <c r="I1125" s="336"/>
      <c r="J1125" s="28"/>
      <c r="K1125" s="30"/>
    </row>
    <row r="1126" spans="1:11" x14ac:dyDescent="0.25">
      <c r="A1126" s="23"/>
      <c r="B1126" s="23"/>
      <c r="C1126" s="349"/>
      <c r="D1126" s="339"/>
      <c r="E1126" s="280"/>
      <c r="F1126" s="310"/>
      <c r="G1126" s="346"/>
      <c r="H1126" s="346"/>
      <c r="I1126" s="311"/>
      <c r="J1126" s="28"/>
      <c r="K1126" s="127"/>
    </row>
    <row r="1127" spans="1:11" x14ac:dyDescent="0.25">
      <c r="F1127" s="335"/>
      <c r="G1127" s="348"/>
      <c r="H1127" s="348"/>
      <c r="I1127" s="336"/>
      <c r="J1127" s="28"/>
      <c r="K1127" s="30"/>
    </row>
    <row r="1128" spans="1:11" x14ac:dyDescent="0.25">
      <c r="F1128" s="335"/>
      <c r="G1128" s="348"/>
      <c r="H1128" s="348"/>
      <c r="I1128" s="336"/>
      <c r="J1128" s="28"/>
      <c r="K1128" s="30"/>
    </row>
    <row r="1129" spans="1:11" x14ac:dyDescent="0.25">
      <c r="A1129" s="23"/>
      <c r="F1129" s="280"/>
      <c r="G1129" s="351"/>
      <c r="H1129" s="351"/>
      <c r="I1129" s="339"/>
      <c r="J1129" s="28"/>
      <c r="K1129" s="30"/>
    </row>
    <row r="1130" spans="1:11" x14ac:dyDescent="0.25">
      <c r="J1130" s="28"/>
      <c r="K1130" s="30"/>
    </row>
    <row r="1131" spans="1:11" x14ac:dyDescent="0.25">
      <c r="A1131" s="23"/>
      <c r="B1131" s="23"/>
      <c r="J1131" s="28"/>
      <c r="K1131" s="30"/>
    </row>
    <row r="1132" spans="1:11" x14ac:dyDescent="0.25">
      <c r="J1132" s="28"/>
      <c r="K1132" s="30"/>
    </row>
    <row r="1133" spans="1:11" x14ac:dyDescent="0.25">
      <c r="A1133" s="23"/>
      <c r="B1133" s="23"/>
      <c r="C1133" s="349"/>
      <c r="D1133" s="339"/>
      <c r="E1133" s="310"/>
      <c r="F1133" s="310"/>
      <c r="G1133" s="346"/>
      <c r="H1133" s="346"/>
      <c r="I1133" s="311"/>
      <c r="J1133" s="28"/>
      <c r="K1133" s="127"/>
    </row>
    <row r="1134" spans="1:11" x14ac:dyDescent="0.25">
      <c r="J1134" s="28"/>
      <c r="K1134" s="30"/>
    </row>
    <row r="1135" spans="1:11" x14ac:dyDescent="0.25">
      <c r="J1135" s="28"/>
      <c r="K1135" s="30"/>
    </row>
    <row r="1136" spans="1:11" x14ac:dyDescent="0.25">
      <c r="J1136" s="28"/>
      <c r="K1136" s="30"/>
    </row>
    <row r="1137" spans="1:11" x14ac:dyDescent="0.25">
      <c r="J1137" s="28"/>
      <c r="K1137" s="30"/>
    </row>
    <row r="1138" spans="1:11" x14ac:dyDescent="0.25">
      <c r="C1138" s="349"/>
      <c r="D1138" s="339"/>
      <c r="J1138" s="28"/>
      <c r="K1138" s="127"/>
    </row>
    <row r="1139" spans="1:11" x14ac:dyDescent="0.25">
      <c r="A1139" s="23"/>
      <c r="B1139" s="23"/>
      <c r="J1139" s="28"/>
      <c r="K1139" s="30"/>
    </row>
    <row r="1140" spans="1:11" x14ac:dyDescent="0.25">
      <c r="E1140" s="254"/>
      <c r="F1140" s="335"/>
      <c r="G1140" s="348"/>
      <c r="H1140" s="348"/>
      <c r="I1140" s="336"/>
      <c r="J1140" s="28"/>
      <c r="K1140" s="30"/>
    </row>
    <row r="1141" spans="1:11" x14ac:dyDescent="0.25">
      <c r="E1141" s="254"/>
      <c r="F1141" s="335"/>
      <c r="G1141" s="348"/>
      <c r="H1141" s="348"/>
      <c r="I1141" s="336"/>
      <c r="J1141" s="28"/>
      <c r="K1141" s="30"/>
    </row>
    <row r="1142" spans="1:11" x14ac:dyDescent="0.25">
      <c r="E1142" s="254"/>
      <c r="F1142" s="335"/>
      <c r="G1142" s="348"/>
      <c r="H1142" s="348"/>
      <c r="I1142" s="336"/>
      <c r="J1142" s="28"/>
      <c r="K1142" s="30"/>
    </row>
    <row r="1143" spans="1:11" x14ac:dyDescent="0.25">
      <c r="E1143" s="254"/>
      <c r="F1143" s="335"/>
      <c r="G1143" s="348"/>
      <c r="H1143" s="348"/>
      <c r="I1143" s="336"/>
      <c r="J1143" s="28"/>
      <c r="K1143" s="30"/>
    </row>
    <row r="1144" spans="1:11" x14ac:dyDescent="0.25">
      <c r="F1144" s="335"/>
      <c r="G1144" s="348"/>
      <c r="H1144" s="348"/>
      <c r="I1144" s="336"/>
      <c r="J1144" s="28"/>
      <c r="K1144" s="30"/>
    </row>
    <row r="1145" spans="1:11" x14ac:dyDescent="0.25">
      <c r="F1145" s="335"/>
      <c r="G1145" s="348"/>
      <c r="H1145" s="348"/>
      <c r="I1145" s="336"/>
      <c r="J1145" s="28"/>
      <c r="K1145" s="30"/>
    </row>
    <row r="1146" spans="1:11" x14ac:dyDescent="0.25">
      <c r="A1146" s="23"/>
      <c r="B1146" s="23"/>
      <c r="C1146" s="349"/>
      <c r="D1146" s="339"/>
      <c r="E1146" s="280"/>
      <c r="F1146" s="310"/>
      <c r="G1146" s="346"/>
      <c r="H1146" s="346"/>
      <c r="I1146" s="311"/>
      <c r="J1146" s="28"/>
      <c r="K1146" s="127"/>
    </row>
    <row r="1147" spans="1:11" x14ac:dyDescent="0.25">
      <c r="A1147" s="23"/>
      <c r="B1147" s="23"/>
      <c r="C1147" s="349"/>
      <c r="D1147" s="339"/>
      <c r="E1147" s="280"/>
      <c r="F1147" s="310"/>
      <c r="G1147" s="346"/>
      <c r="H1147" s="346"/>
      <c r="I1147" s="311"/>
      <c r="J1147" s="28"/>
      <c r="K1147" s="127"/>
    </row>
    <row r="1148" spans="1:11" x14ac:dyDescent="0.25">
      <c r="A1148" s="23"/>
      <c r="B1148" s="23"/>
      <c r="C1148" s="349"/>
      <c r="D1148" s="339"/>
      <c r="E1148" s="280"/>
      <c r="F1148" s="310"/>
      <c r="G1148" s="346"/>
      <c r="H1148" s="346"/>
      <c r="I1148" s="311"/>
      <c r="J1148" s="28"/>
      <c r="K1148" s="127"/>
    </row>
    <row r="1149" spans="1:11" x14ac:dyDescent="0.25">
      <c r="A1149" s="23"/>
      <c r="B1149" s="23"/>
      <c r="C1149" s="349"/>
      <c r="D1149" s="339"/>
      <c r="E1149" s="280"/>
      <c r="F1149" s="310"/>
      <c r="G1149" s="346"/>
      <c r="H1149" s="346"/>
      <c r="I1149" s="311"/>
      <c r="J1149" s="28"/>
      <c r="K1149" s="127"/>
    </row>
    <row r="1150" spans="1:11" x14ac:dyDescent="0.25">
      <c r="F1150" s="335"/>
      <c r="G1150" s="348"/>
      <c r="H1150" s="348"/>
      <c r="I1150" s="336"/>
      <c r="J1150" s="28"/>
      <c r="K1150" s="30"/>
    </row>
    <row r="1151" spans="1:11" x14ac:dyDescent="0.25">
      <c r="A1151" s="23"/>
      <c r="F1151" s="335"/>
      <c r="G1151" s="348"/>
      <c r="H1151" s="348"/>
      <c r="I1151" s="336"/>
      <c r="J1151" s="28"/>
      <c r="K1151" s="30"/>
    </row>
    <row r="1152" spans="1:11" x14ac:dyDescent="0.25">
      <c r="E1152" s="254"/>
      <c r="F1152" s="335"/>
      <c r="G1152" s="348"/>
      <c r="H1152" s="348"/>
      <c r="I1152" s="336"/>
      <c r="J1152" s="28"/>
      <c r="K1152" s="30"/>
    </row>
    <row r="1153" spans="1:11" x14ac:dyDescent="0.25">
      <c r="C1153" s="349"/>
      <c r="D1153" s="339"/>
      <c r="E1153" s="254"/>
      <c r="F1153" s="335"/>
      <c r="G1153" s="348"/>
      <c r="H1153" s="348"/>
      <c r="I1153" s="336"/>
      <c r="J1153" s="28"/>
      <c r="K1153" s="127"/>
    </row>
    <row r="1154" spans="1:11" x14ac:dyDescent="0.25">
      <c r="C1154" s="349"/>
      <c r="D1154" s="339"/>
      <c r="E1154" s="254"/>
      <c r="F1154" s="335"/>
      <c r="G1154" s="348"/>
      <c r="H1154" s="348"/>
      <c r="I1154" s="336"/>
      <c r="J1154" s="28"/>
      <c r="K1154" s="127"/>
    </row>
    <row r="1155" spans="1:11" x14ac:dyDescent="0.25">
      <c r="E1155" s="254"/>
      <c r="F1155" s="335"/>
      <c r="G1155" s="348"/>
      <c r="H1155" s="348"/>
      <c r="I1155" s="336"/>
      <c r="J1155" s="28"/>
      <c r="K1155" s="30"/>
    </row>
    <row r="1156" spans="1:11" x14ac:dyDescent="0.25">
      <c r="E1156" s="254"/>
      <c r="F1156" s="335"/>
      <c r="G1156" s="348"/>
      <c r="H1156" s="348"/>
      <c r="I1156" s="336"/>
      <c r="J1156" s="28"/>
      <c r="K1156" s="30"/>
    </row>
    <row r="1157" spans="1:11" x14ac:dyDescent="0.25">
      <c r="E1157" s="254"/>
      <c r="F1157" s="335"/>
      <c r="G1157" s="348"/>
      <c r="H1157" s="348"/>
      <c r="I1157" s="336"/>
      <c r="J1157" s="28"/>
      <c r="K1157" s="30"/>
    </row>
    <row r="1158" spans="1:11" x14ac:dyDescent="0.25">
      <c r="E1158" s="254"/>
      <c r="F1158" s="335"/>
      <c r="G1158" s="348"/>
      <c r="H1158" s="348"/>
      <c r="I1158" s="336"/>
      <c r="J1158" s="28"/>
      <c r="K1158" s="30"/>
    </row>
    <row r="1159" spans="1:11" x14ac:dyDescent="0.25">
      <c r="E1159" s="254"/>
      <c r="F1159" s="335"/>
      <c r="G1159" s="348"/>
      <c r="H1159" s="348"/>
      <c r="I1159" s="336"/>
      <c r="J1159" s="28"/>
      <c r="K1159" s="30"/>
    </row>
    <row r="1160" spans="1:11" x14ac:dyDescent="0.25">
      <c r="F1160" s="335"/>
      <c r="G1160" s="348"/>
      <c r="H1160" s="348"/>
      <c r="I1160" s="336"/>
      <c r="J1160" s="28"/>
      <c r="K1160" s="30"/>
    </row>
    <row r="1161" spans="1:11" x14ac:dyDescent="0.25">
      <c r="A1161" s="23"/>
      <c r="F1161" s="310"/>
      <c r="G1161" s="346"/>
      <c r="H1161" s="346"/>
      <c r="I1161" s="311"/>
      <c r="J1161" s="28"/>
      <c r="K1161" s="30"/>
    </row>
    <row r="1162" spans="1:11" x14ac:dyDescent="0.25">
      <c r="A1162" s="23"/>
      <c r="F1162" s="310"/>
      <c r="G1162" s="346"/>
      <c r="H1162" s="346"/>
      <c r="I1162" s="311"/>
      <c r="J1162" s="28"/>
      <c r="K1162" s="30"/>
    </row>
    <row r="1163" spans="1:11" x14ac:dyDescent="0.25">
      <c r="A1163" s="23"/>
      <c r="F1163" s="310"/>
      <c r="G1163" s="346"/>
      <c r="H1163" s="346"/>
      <c r="I1163" s="311"/>
      <c r="J1163" s="28"/>
      <c r="K1163" s="30"/>
    </row>
    <row r="1164" spans="1:11" x14ac:dyDescent="0.25">
      <c r="A1164" s="23"/>
      <c r="F1164" s="310"/>
      <c r="G1164" s="346"/>
      <c r="H1164" s="346"/>
      <c r="I1164" s="311"/>
      <c r="J1164" s="28"/>
      <c r="K1164" s="30"/>
    </row>
    <row r="1165" spans="1:11" x14ac:dyDescent="0.25">
      <c r="F1165" s="335"/>
      <c r="G1165" s="348"/>
      <c r="H1165" s="348"/>
      <c r="I1165" s="336"/>
      <c r="J1165" s="28"/>
      <c r="K1165" s="30"/>
    </row>
    <row r="1166" spans="1:11" x14ac:dyDescent="0.25">
      <c r="A1166" s="23"/>
      <c r="F1166" s="335"/>
      <c r="G1166" s="348"/>
      <c r="H1166" s="348"/>
      <c r="I1166" s="336"/>
      <c r="J1166" s="28"/>
      <c r="K1166" s="30"/>
    </row>
    <row r="1167" spans="1:11" x14ac:dyDescent="0.25">
      <c r="E1167" s="254"/>
      <c r="F1167" s="335"/>
      <c r="G1167" s="348"/>
      <c r="H1167" s="348"/>
      <c r="I1167" s="336"/>
      <c r="J1167" s="28"/>
      <c r="K1167" s="30"/>
    </row>
    <row r="1168" spans="1:11" x14ac:dyDescent="0.25">
      <c r="E1168" s="254"/>
      <c r="F1168" s="335"/>
      <c r="G1168" s="348"/>
      <c r="H1168" s="348"/>
      <c r="I1168" s="336"/>
      <c r="J1168" s="28"/>
      <c r="K1168" s="30"/>
    </row>
    <row r="1169" spans="1:11" x14ac:dyDescent="0.25">
      <c r="F1169" s="335"/>
      <c r="G1169" s="348"/>
      <c r="H1169" s="348"/>
      <c r="I1169" s="336"/>
      <c r="J1169" s="28"/>
      <c r="K1169" s="30"/>
    </row>
    <row r="1170" spans="1:11" x14ac:dyDescent="0.25">
      <c r="F1170" s="335"/>
      <c r="G1170" s="348"/>
      <c r="H1170" s="348"/>
      <c r="I1170" s="336"/>
      <c r="J1170" s="28"/>
      <c r="K1170" s="30"/>
    </row>
    <row r="1171" spans="1:11" x14ac:dyDescent="0.25">
      <c r="A1171" s="23"/>
      <c r="F1171" s="310"/>
      <c r="G1171" s="346"/>
      <c r="H1171" s="346"/>
      <c r="I1171" s="311"/>
      <c r="J1171" s="28"/>
      <c r="K1171" s="30"/>
    </row>
    <row r="1172" spans="1:11" x14ac:dyDescent="0.25">
      <c r="F1172" s="335"/>
      <c r="G1172" s="348"/>
      <c r="H1172" s="348"/>
      <c r="I1172" s="336"/>
      <c r="J1172" s="28"/>
      <c r="K1172" s="30"/>
    </row>
    <row r="1173" spans="1:11" x14ac:dyDescent="0.25">
      <c r="A1173" s="23"/>
      <c r="F1173" s="335"/>
      <c r="G1173" s="348"/>
      <c r="H1173" s="348"/>
      <c r="I1173" s="336"/>
      <c r="J1173" s="28"/>
      <c r="K1173" s="30"/>
    </row>
    <row r="1174" spans="1:11" x14ac:dyDescent="0.25">
      <c r="E1174" s="254"/>
      <c r="F1174" s="335"/>
      <c r="G1174" s="348"/>
      <c r="H1174" s="348"/>
      <c r="I1174" s="336"/>
      <c r="J1174" s="28"/>
      <c r="K1174" s="30"/>
    </row>
    <row r="1175" spans="1:11" x14ac:dyDescent="0.25">
      <c r="A1175" s="23"/>
      <c r="B1175" s="23"/>
      <c r="C1175" s="349"/>
      <c r="D1175" s="339"/>
      <c r="E1175" s="338"/>
      <c r="F1175" s="310"/>
      <c r="G1175" s="346"/>
      <c r="H1175" s="346"/>
      <c r="I1175" s="311"/>
      <c r="J1175" s="28"/>
      <c r="K1175" s="127"/>
    </row>
    <row r="1176" spans="1:11" x14ac:dyDescent="0.25">
      <c r="F1176" s="335"/>
      <c r="G1176" s="348"/>
      <c r="H1176" s="348"/>
      <c r="I1176" s="336"/>
      <c r="J1176" s="28"/>
      <c r="K1176" s="30"/>
    </row>
    <row r="1177" spans="1:11" x14ac:dyDescent="0.25">
      <c r="F1177" s="335"/>
      <c r="G1177" s="348"/>
      <c r="H1177" s="348"/>
      <c r="I1177" s="336"/>
      <c r="J1177" s="28"/>
      <c r="K1177" s="30"/>
    </row>
    <row r="1178" spans="1:11" x14ac:dyDescent="0.25">
      <c r="J1178" s="28"/>
      <c r="K1178" s="30"/>
    </row>
    <row r="1179" spans="1:11" x14ac:dyDescent="0.25">
      <c r="A1179" s="23"/>
      <c r="F1179" s="280"/>
      <c r="G1179" s="351"/>
      <c r="H1179" s="351"/>
      <c r="I1179" s="339"/>
      <c r="J1179" s="28"/>
      <c r="K1179" s="30"/>
    </row>
    <row r="1180" spans="1:11" x14ac:dyDescent="0.25">
      <c r="J1180" s="28"/>
      <c r="K1180" s="30"/>
    </row>
    <row r="1181" spans="1:11" x14ac:dyDescent="0.25">
      <c r="A1181" s="23"/>
      <c r="B1181" s="23"/>
      <c r="J1181" s="28"/>
      <c r="K1181" s="30"/>
    </row>
    <row r="1182" spans="1:11" x14ac:dyDescent="0.25">
      <c r="A1182" s="23"/>
      <c r="B1182" s="23"/>
      <c r="J1182" s="28"/>
      <c r="K1182" s="30"/>
    </row>
    <row r="1183" spans="1:11" x14ac:dyDescent="0.25">
      <c r="A1183" s="23"/>
      <c r="B1183" s="23"/>
      <c r="J1183" s="28"/>
      <c r="K1183" s="30"/>
    </row>
    <row r="1184" spans="1:11" x14ac:dyDescent="0.25">
      <c r="A1184" s="23"/>
      <c r="B1184" s="23"/>
      <c r="J1184" s="28"/>
      <c r="K1184" s="30"/>
    </row>
    <row r="1185" spans="1:11" x14ac:dyDescent="0.25">
      <c r="J1185" s="28"/>
      <c r="K1185" s="30"/>
    </row>
    <row r="1186" spans="1:11" x14ac:dyDescent="0.25">
      <c r="J1186" s="28"/>
      <c r="K1186" s="30"/>
    </row>
    <row r="1187" spans="1:11" x14ac:dyDescent="0.25">
      <c r="J1187" s="28"/>
      <c r="K1187" s="30"/>
    </row>
    <row r="1188" spans="1:11" x14ac:dyDescent="0.25">
      <c r="J1188" s="28"/>
      <c r="K1188" s="30"/>
    </row>
    <row r="1189" spans="1:11" x14ac:dyDescent="0.25">
      <c r="C1189" s="349"/>
      <c r="D1189" s="339"/>
      <c r="J1189" s="28"/>
      <c r="K1189" s="127"/>
    </row>
    <row r="1190" spans="1:11" x14ac:dyDescent="0.25">
      <c r="A1190" s="23"/>
      <c r="B1190" s="23"/>
      <c r="J1190" s="28"/>
      <c r="K1190" s="30"/>
    </row>
    <row r="1191" spans="1:11" x14ac:dyDescent="0.25">
      <c r="E1191" s="254"/>
      <c r="F1191" s="335"/>
      <c r="G1191" s="348"/>
      <c r="H1191" s="348"/>
      <c r="I1191" s="336"/>
      <c r="J1191" s="28"/>
      <c r="K1191" s="30"/>
    </row>
    <row r="1192" spans="1:11" x14ac:dyDescent="0.25">
      <c r="E1192" s="254"/>
      <c r="F1192" s="335"/>
      <c r="G1192" s="348"/>
      <c r="H1192" s="348"/>
      <c r="I1192" s="336"/>
      <c r="J1192" s="28"/>
      <c r="K1192" s="30"/>
    </row>
    <row r="1193" spans="1:11" x14ac:dyDescent="0.25">
      <c r="E1193" s="254"/>
      <c r="F1193" s="335"/>
      <c r="G1193" s="348"/>
      <c r="H1193" s="348"/>
      <c r="I1193" s="336"/>
      <c r="J1193" s="28"/>
      <c r="K1193" s="30"/>
    </row>
    <row r="1194" spans="1:11" x14ac:dyDescent="0.25">
      <c r="F1194" s="335"/>
      <c r="G1194" s="348"/>
      <c r="H1194" s="348"/>
      <c r="I1194" s="336"/>
      <c r="J1194" s="28"/>
      <c r="K1194" s="30"/>
    </row>
    <row r="1195" spans="1:11" x14ac:dyDescent="0.25">
      <c r="F1195" s="335"/>
      <c r="G1195" s="348"/>
      <c r="H1195" s="348"/>
      <c r="I1195" s="336"/>
      <c r="J1195" s="28"/>
      <c r="K1195" s="30"/>
    </row>
    <row r="1196" spans="1:11" x14ac:dyDescent="0.25">
      <c r="E1196" s="254"/>
      <c r="F1196" s="335"/>
      <c r="G1196" s="348"/>
      <c r="H1196" s="348"/>
      <c r="I1196" s="336"/>
      <c r="J1196" s="28"/>
      <c r="K1196" s="352"/>
    </row>
    <row r="1197" spans="1:11" x14ac:dyDescent="0.25">
      <c r="A1197" s="23"/>
      <c r="B1197" s="23"/>
      <c r="C1197" s="349"/>
      <c r="D1197" s="339"/>
      <c r="E1197" s="280"/>
      <c r="F1197" s="310"/>
      <c r="G1197" s="346"/>
      <c r="H1197" s="346"/>
      <c r="I1197" s="311"/>
      <c r="J1197" s="28"/>
      <c r="K1197" s="127"/>
    </row>
    <row r="1198" spans="1:11" x14ac:dyDescent="0.25">
      <c r="A1198" s="23"/>
      <c r="B1198" s="23"/>
      <c r="C1198" s="349"/>
      <c r="D1198" s="339"/>
      <c r="E1198" s="280"/>
      <c r="F1198" s="310"/>
      <c r="G1198" s="346"/>
      <c r="H1198" s="346"/>
      <c r="I1198" s="311"/>
      <c r="J1198" s="28"/>
      <c r="K1198" s="127"/>
    </row>
    <row r="1199" spans="1:11" x14ac:dyDescent="0.25">
      <c r="A1199" s="23"/>
      <c r="B1199" s="23"/>
      <c r="C1199" s="349"/>
      <c r="D1199" s="339"/>
      <c r="E1199" s="280"/>
      <c r="F1199" s="310"/>
      <c r="G1199" s="346"/>
      <c r="H1199" s="346"/>
      <c r="I1199" s="311"/>
      <c r="J1199" s="28"/>
      <c r="K1199" s="127"/>
    </row>
    <row r="1200" spans="1:11" x14ac:dyDescent="0.25">
      <c r="F1200" s="335"/>
      <c r="G1200" s="348"/>
      <c r="H1200" s="348"/>
      <c r="I1200" s="336"/>
      <c r="J1200" s="28"/>
      <c r="K1200" s="30"/>
    </row>
    <row r="1201" spans="1:11" x14ac:dyDescent="0.25">
      <c r="A1201" s="23"/>
      <c r="F1201" s="335"/>
      <c r="G1201" s="348"/>
      <c r="H1201" s="348"/>
      <c r="I1201" s="336"/>
      <c r="J1201" s="28"/>
      <c r="K1201" s="30"/>
    </row>
    <row r="1202" spans="1:11" x14ac:dyDescent="0.25">
      <c r="F1202" s="335"/>
      <c r="G1202" s="348"/>
      <c r="H1202" s="348"/>
      <c r="I1202" s="336"/>
      <c r="J1202" s="28"/>
      <c r="K1202" s="30"/>
    </row>
    <row r="1203" spans="1:11" x14ac:dyDescent="0.25">
      <c r="E1203" s="254"/>
      <c r="F1203" s="335"/>
      <c r="G1203" s="348"/>
      <c r="H1203" s="348"/>
      <c r="I1203" s="336"/>
      <c r="J1203" s="28"/>
      <c r="K1203" s="30"/>
    </row>
    <row r="1204" spans="1:11" x14ac:dyDescent="0.25">
      <c r="E1204" s="254"/>
      <c r="F1204" s="335"/>
      <c r="G1204" s="348"/>
      <c r="H1204" s="348"/>
      <c r="I1204" s="336"/>
      <c r="J1204" s="28"/>
      <c r="K1204" s="30"/>
    </row>
    <row r="1205" spans="1:11" x14ac:dyDescent="0.25">
      <c r="E1205" s="254"/>
      <c r="F1205" s="335"/>
      <c r="G1205" s="348"/>
      <c r="H1205" s="348"/>
      <c r="I1205" s="336"/>
      <c r="J1205" s="28"/>
      <c r="K1205" s="30"/>
    </row>
    <row r="1206" spans="1:11" x14ac:dyDescent="0.25">
      <c r="E1206" s="254"/>
      <c r="F1206" s="335"/>
      <c r="G1206" s="348"/>
      <c r="H1206" s="348"/>
      <c r="I1206" s="336"/>
      <c r="J1206" s="28"/>
      <c r="K1206" s="30"/>
    </row>
    <row r="1207" spans="1:11" x14ac:dyDescent="0.25">
      <c r="E1207" s="254"/>
      <c r="F1207" s="335"/>
      <c r="G1207" s="348"/>
      <c r="H1207" s="348"/>
      <c r="I1207" s="336"/>
      <c r="J1207" s="28"/>
      <c r="K1207" s="30"/>
    </row>
    <row r="1208" spans="1:11" x14ac:dyDescent="0.25">
      <c r="E1208" s="254"/>
      <c r="F1208" s="335"/>
      <c r="G1208" s="348"/>
      <c r="H1208" s="348"/>
      <c r="I1208" s="336"/>
      <c r="J1208" s="28"/>
      <c r="K1208" s="30"/>
    </row>
    <row r="1209" spans="1:11" x14ac:dyDescent="0.25">
      <c r="E1209" s="254"/>
      <c r="F1209" s="335"/>
      <c r="G1209" s="348"/>
      <c r="H1209" s="348"/>
      <c r="I1209" s="336"/>
      <c r="J1209" s="28"/>
      <c r="K1209" s="30"/>
    </row>
    <row r="1210" spans="1:11" x14ac:dyDescent="0.25">
      <c r="E1210" s="254"/>
      <c r="F1210" s="335"/>
      <c r="G1210" s="348"/>
      <c r="H1210" s="348"/>
      <c r="I1210" s="336"/>
      <c r="J1210" s="28"/>
      <c r="K1210" s="30"/>
    </row>
    <row r="1211" spans="1:11" x14ac:dyDescent="0.25">
      <c r="F1211" s="335"/>
      <c r="G1211" s="348"/>
      <c r="H1211" s="348"/>
      <c r="I1211" s="336"/>
      <c r="J1211" s="28"/>
      <c r="K1211" s="30"/>
    </row>
    <row r="1212" spans="1:11" x14ac:dyDescent="0.25">
      <c r="A1212" s="23"/>
      <c r="F1212" s="310"/>
      <c r="G1212" s="346"/>
      <c r="H1212" s="346"/>
      <c r="I1212" s="311"/>
      <c r="J1212" s="28"/>
      <c r="K1212" s="30"/>
    </row>
    <row r="1213" spans="1:11" x14ac:dyDescent="0.25">
      <c r="A1213" s="23"/>
      <c r="F1213" s="310"/>
      <c r="G1213" s="346"/>
      <c r="H1213" s="346"/>
      <c r="I1213" s="311"/>
      <c r="J1213" s="28"/>
      <c r="K1213" s="30"/>
    </row>
    <row r="1214" spans="1:11" x14ac:dyDescent="0.25">
      <c r="A1214" s="23"/>
      <c r="F1214" s="310"/>
      <c r="G1214" s="346"/>
      <c r="H1214" s="346"/>
      <c r="I1214" s="311"/>
      <c r="J1214" s="28"/>
      <c r="K1214" s="30"/>
    </row>
    <row r="1215" spans="1:11" x14ac:dyDescent="0.25">
      <c r="A1215" s="23"/>
      <c r="F1215" s="310"/>
      <c r="G1215" s="346"/>
      <c r="H1215" s="346"/>
      <c r="I1215" s="311"/>
      <c r="J1215" s="28"/>
      <c r="K1215" s="30"/>
    </row>
    <row r="1216" spans="1:11" x14ac:dyDescent="0.25">
      <c r="F1216" s="335"/>
      <c r="G1216" s="348"/>
      <c r="H1216" s="348"/>
      <c r="I1216" s="336"/>
      <c r="J1216" s="28"/>
      <c r="K1216" s="30"/>
    </row>
    <row r="1217" spans="1:11" x14ac:dyDescent="0.25">
      <c r="A1217" s="23"/>
      <c r="F1217" s="335"/>
      <c r="G1217" s="348"/>
      <c r="H1217" s="348"/>
      <c r="I1217" s="336"/>
      <c r="J1217" s="28"/>
      <c r="K1217" s="30"/>
    </row>
    <row r="1218" spans="1:11" x14ac:dyDescent="0.25">
      <c r="E1218" s="254"/>
      <c r="F1218" s="335"/>
      <c r="G1218" s="348"/>
      <c r="H1218" s="348"/>
      <c r="I1218" s="336"/>
      <c r="J1218" s="28"/>
      <c r="K1218" s="30"/>
    </row>
    <row r="1219" spans="1:11" x14ac:dyDescent="0.25">
      <c r="E1219" s="254"/>
      <c r="F1219" s="335"/>
      <c r="G1219" s="348"/>
      <c r="H1219" s="348"/>
      <c r="I1219" s="336"/>
      <c r="J1219" s="28"/>
      <c r="K1219" s="30"/>
    </row>
    <row r="1220" spans="1:11" x14ac:dyDescent="0.25">
      <c r="F1220" s="335"/>
      <c r="G1220" s="348"/>
      <c r="H1220" s="348"/>
      <c r="I1220" s="336"/>
      <c r="J1220" s="28"/>
      <c r="K1220" s="30"/>
    </row>
    <row r="1221" spans="1:11" x14ac:dyDescent="0.25">
      <c r="A1221" s="23"/>
      <c r="F1221" s="310"/>
      <c r="G1221" s="346"/>
      <c r="H1221" s="346"/>
      <c r="I1221" s="311"/>
      <c r="J1221" s="28"/>
      <c r="K1221" s="30"/>
    </row>
    <row r="1222" spans="1:11" x14ac:dyDescent="0.25">
      <c r="F1222" s="335"/>
      <c r="G1222" s="348"/>
      <c r="H1222" s="348"/>
      <c r="I1222" s="336"/>
      <c r="J1222" s="28"/>
      <c r="K1222" s="30"/>
    </row>
    <row r="1223" spans="1:11" x14ac:dyDescent="0.25">
      <c r="A1223" s="23"/>
      <c r="F1223" s="335"/>
      <c r="G1223" s="348"/>
      <c r="H1223" s="348"/>
      <c r="I1223" s="336"/>
      <c r="J1223" s="28"/>
      <c r="K1223" s="30"/>
    </row>
    <row r="1224" spans="1:11" x14ac:dyDescent="0.25">
      <c r="E1224" s="254"/>
      <c r="F1224" s="335"/>
      <c r="G1224" s="348"/>
      <c r="H1224" s="348"/>
      <c r="I1224" s="336"/>
      <c r="J1224" s="28"/>
      <c r="K1224" s="30"/>
    </row>
    <row r="1225" spans="1:11" x14ac:dyDescent="0.25">
      <c r="A1225" s="23"/>
      <c r="B1225" s="23"/>
      <c r="C1225" s="349"/>
      <c r="D1225" s="339"/>
      <c r="E1225" s="280"/>
      <c r="F1225" s="310"/>
      <c r="G1225" s="346"/>
      <c r="H1225" s="346"/>
      <c r="I1225" s="311"/>
      <c r="J1225" s="28"/>
      <c r="K1225" s="127"/>
    </row>
    <row r="1226" spans="1:11" x14ac:dyDescent="0.25">
      <c r="F1226" s="335"/>
      <c r="G1226" s="348"/>
      <c r="H1226" s="348"/>
      <c r="I1226" s="336"/>
      <c r="J1226" s="28"/>
      <c r="K1226" s="30"/>
    </row>
    <row r="1227" spans="1:11" x14ac:dyDescent="0.25">
      <c r="F1227" s="335"/>
      <c r="G1227" s="348"/>
      <c r="H1227" s="348"/>
      <c r="I1227" s="336"/>
      <c r="J1227" s="28"/>
      <c r="K1227" s="30"/>
    </row>
    <row r="1228" spans="1:11" x14ac:dyDescent="0.25">
      <c r="A1228" s="23"/>
      <c r="F1228" s="310"/>
      <c r="G1228" s="346"/>
      <c r="H1228" s="346"/>
      <c r="I1228" s="311"/>
      <c r="J1228" s="28"/>
      <c r="K1228" s="30"/>
    </row>
    <row r="1229" spans="1:11" x14ac:dyDescent="0.25">
      <c r="J1229" s="28"/>
      <c r="K1229" s="30"/>
    </row>
    <row r="1230" spans="1:11" x14ac:dyDescent="0.25">
      <c r="A1230" s="23"/>
      <c r="B1230" s="23"/>
      <c r="J1230" s="28"/>
      <c r="K1230" s="30"/>
    </row>
    <row r="1231" spans="1:11" x14ac:dyDescent="0.25">
      <c r="A1231" s="23"/>
      <c r="B1231" s="23"/>
      <c r="J1231" s="28"/>
      <c r="K1231" s="30"/>
    </row>
    <row r="1232" spans="1:11" x14ac:dyDescent="0.25">
      <c r="A1232" s="23"/>
      <c r="B1232" s="23"/>
      <c r="J1232" s="28"/>
      <c r="K1232" s="30"/>
    </row>
    <row r="1233" spans="1:11" x14ac:dyDescent="0.25">
      <c r="A1233" s="23"/>
      <c r="B1233" s="23"/>
      <c r="J1233" s="28"/>
      <c r="K1233" s="30"/>
    </row>
    <row r="1234" spans="1:11" x14ac:dyDescent="0.25">
      <c r="A1234" s="23"/>
      <c r="B1234" s="23"/>
      <c r="J1234" s="28"/>
      <c r="K1234" s="30"/>
    </row>
    <row r="1235" spans="1:11" x14ac:dyDescent="0.25">
      <c r="J1235" s="28"/>
      <c r="K1235" s="30"/>
    </row>
    <row r="1236" spans="1:11" x14ac:dyDescent="0.25">
      <c r="J1236" s="28"/>
      <c r="K1236" s="30"/>
    </row>
    <row r="1237" spans="1:11" x14ac:dyDescent="0.25">
      <c r="C1237" s="349"/>
      <c r="D1237" s="339"/>
      <c r="J1237" s="28"/>
      <c r="K1237" s="127"/>
    </row>
    <row r="1238" spans="1:11" x14ac:dyDescent="0.25">
      <c r="A1238" s="23"/>
      <c r="B1238" s="23"/>
      <c r="J1238" s="28"/>
      <c r="K1238" s="30"/>
    </row>
    <row r="1239" spans="1:11" x14ac:dyDescent="0.25">
      <c r="E1239" s="254"/>
      <c r="F1239" s="335"/>
      <c r="G1239" s="348"/>
      <c r="H1239" s="348"/>
      <c r="I1239" s="336"/>
      <c r="J1239" s="28"/>
      <c r="K1239" s="30"/>
    </row>
    <row r="1240" spans="1:11" x14ac:dyDescent="0.25">
      <c r="E1240" s="254"/>
      <c r="F1240" s="335"/>
      <c r="G1240" s="348"/>
      <c r="H1240" s="348"/>
      <c r="I1240" s="336"/>
      <c r="J1240" s="28"/>
      <c r="K1240" s="30"/>
    </row>
    <row r="1241" spans="1:11" x14ac:dyDescent="0.25">
      <c r="E1241" s="254"/>
      <c r="F1241" s="335"/>
      <c r="G1241" s="348"/>
      <c r="H1241" s="348"/>
      <c r="I1241" s="336"/>
      <c r="J1241" s="28"/>
      <c r="K1241" s="30"/>
    </row>
    <row r="1242" spans="1:11" x14ac:dyDescent="0.25">
      <c r="F1242" s="335"/>
      <c r="G1242" s="348"/>
      <c r="H1242" s="348"/>
      <c r="I1242" s="336"/>
      <c r="J1242" s="28"/>
      <c r="K1242" s="30"/>
    </row>
    <row r="1243" spans="1:11" x14ac:dyDescent="0.25">
      <c r="E1243" s="254"/>
      <c r="F1243" s="335"/>
      <c r="G1243" s="348"/>
      <c r="H1243" s="348"/>
      <c r="I1243" s="336"/>
      <c r="J1243" s="28"/>
      <c r="K1243" s="30"/>
    </row>
    <row r="1244" spans="1:11" x14ac:dyDescent="0.25">
      <c r="F1244" s="335"/>
      <c r="G1244" s="348"/>
      <c r="H1244" s="348"/>
      <c r="I1244" s="336"/>
      <c r="J1244" s="28"/>
      <c r="K1244" s="30"/>
    </row>
    <row r="1245" spans="1:11" x14ac:dyDescent="0.25">
      <c r="F1245" s="335"/>
      <c r="G1245" s="348"/>
      <c r="H1245" s="348"/>
      <c r="I1245" s="336"/>
      <c r="J1245" s="28"/>
      <c r="K1245" s="30"/>
    </row>
    <row r="1246" spans="1:11" x14ac:dyDescent="0.25">
      <c r="A1246" s="23"/>
      <c r="B1246" s="23"/>
      <c r="C1246" s="349"/>
      <c r="D1246" s="339"/>
      <c r="E1246" s="280"/>
      <c r="F1246" s="310"/>
      <c r="G1246" s="346"/>
      <c r="H1246" s="346"/>
      <c r="I1246" s="311"/>
      <c r="J1246" s="28"/>
      <c r="K1246" s="127"/>
    </row>
    <row r="1247" spans="1:11" x14ac:dyDescent="0.25">
      <c r="A1247" s="23"/>
      <c r="B1247" s="23"/>
      <c r="C1247" s="349"/>
      <c r="D1247" s="339"/>
      <c r="E1247" s="280"/>
      <c r="F1247" s="310"/>
      <c r="G1247" s="346"/>
      <c r="H1247" s="346"/>
      <c r="I1247" s="311"/>
      <c r="J1247" s="28"/>
      <c r="K1247" s="127"/>
    </row>
    <row r="1248" spans="1:11" x14ac:dyDescent="0.25">
      <c r="A1248" s="23"/>
      <c r="B1248" s="23"/>
      <c r="C1248" s="349"/>
      <c r="D1248" s="339"/>
      <c r="E1248" s="280"/>
      <c r="F1248" s="310"/>
      <c r="G1248" s="346"/>
      <c r="H1248" s="346"/>
      <c r="I1248" s="311"/>
      <c r="J1248" s="28"/>
      <c r="K1248" s="127"/>
    </row>
    <row r="1249" spans="1:11" x14ac:dyDescent="0.25">
      <c r="F1249" s="335"/>
      <c r="G1249" s="348"/>
      <c r="H1249" s="348"/>
      <c r="I1249" s="336"/>
      <c r="J1249" s="28"/>
      <c r="K1249" s="30"/>
    </row>
    <row r="1250" spans="1:11" x14ac:dyDescent="0.25">
      <c r="A1250" s="23"/>
      <c r="F1250" s="335"/>
      <c r="G1250" s="348"/>
      <c r="H1250" s="348"/>
      <c r="I1250" s="336"/>
      <c r="J1250" s="28"/>
      <c r="K1250" s="30"/>
    </row>
    <row r="1251" spans="1:11" x14ac:dyDescent="0.25">
      <c r="F1251" s="335"/>
      <c r="G1251" s="348"/>
      <c r="H1251" s="348"/>
      <c r="I1251" s="311"/>
      <c r="J1251" s="28"/>
      <c r="K1251" s="30"/>
    </row>
    <row r="1252" spans="1:11" x14ac:dyDescent="0.25">
      <c r="E1252" s="254"/>
      <c r="F1252" s="335"/>
      <c r="G1252" s="348"/>
      <c r="H1252" s="348"/>
      <c r="I1252" s="336"/>
      <c r="J1252" s="28"/>
      <c r="K1252" s="30"/>
    </row>
    <row r="1253" spans="1:11" x14ac:dyDescent="0.25">
      <c r="E1253" s="254"/>
      <c r="F1253" s="335"/>
      <c r="G1253" s="348"/>
      <c r="H1253" s="348"/>
      <c r="I1253" s="336"/>
      <c r="J1253" s="28"/>
      <c r="K1253" s="30"/>
    </row>
    <row r="1254" spans="1:11" x14ac:dyDescent="0.25">
      <c r="E1254" s="254"/>
      <c r="F1254" s="335"/>
      <c r="G1254" s="348"/>
      <c r="H1254" s="348"/>
      <c r="I1254" s="336"/>
      <c r="J1254" s="28"/>
      <c r="K1254" s="30"/>
    </row>
    <row r="1255" spans="1:11" x14ac:dyDescent="0.25">
      <c r="E1255" s="254"/>
      <c r="F1255" s="335"/>
      <c r="G1255" s="348"/>
      <c r="H1255" s="348"/>
      <c r="I1255" s="336"/>
      <c r="J1255" s="28"/>
      <c r="K1255" s="30"/>
    </row>
    <row r="1256" spans="1:11" x14ac:dyDescent="0.25">
      <c r="E1256" s="254"/>
      <c r="F1256" s="335"/>
      <c r="G1256" s="348"/>
      <c r="H1256" s="348"/>
      <c r="I1256" s="336"/>
      <c r="J1256" s="28"/>
      <c r="K1256" s="30"/>
    </row>
    <row r="1257" spans="1:11" x14ac:dyDescent="0.25">
      <c r="E1257" s="254"/>
      <c r="F1257" s="335"/>
      <c r="G1257" s="348"/>
      <c r="H1257" s="348"/>
      <c r="I1257" s="336"/>
      <c r="J1257" s="28"/>
      <c r="K1257" s="30"/>
    </row>
    <row r="1258" spans="1:11" x14ac:dyDescent="0.25">
      <c r="E1258" s="254"/>
      <c r="F1258" s="335"/>
      <c r="G1258" s="348"/>
      <c r="H1258" s="348"/>
      <c r="I1258" s="336"/>
      <c r="J1258" s="28"/>
      <c r="K1258" s="30"/>
    </row>
    <row r="1259" spans="1:11" x14ac:dyDescent="0.25">
      <c r="F1259" s="335"/>
      <c r="G1259" s="348"/>
      <c r="H1259" s="348"/>
      <c r="I1259" s="336"/>
      <c r="J1259" s="28"/>
      <c r="K1259" s="30"/>
    </row>
    <row r="1260" spans="1:11" x14ac:dyDescent="0.25">
      <c r="A1260" s="23"/>
      <c r="F1260" s="310"/>
      <c r="G1260" s="346"/>
      <c r="H1260" s="346"/>
      <c r="I1260" s="311"/>
      <c r="J1260" s="28"/>
      <c r="K1260" s="30"/>
    </row>
    <row r="1261" spans="1:11" x14ac:dyDescent="0.25">
      <c r="A1261" s="23"/>
      <c r="F1261" s="310"/>
      <c r="G1261" s="346"/>
      <c r="H1261" s="346"/>
      <c r="I1261" s="311"/>
      <c r="J1261" s="28"/>
      <c r="K1261" s="30"/>
    </row>
    <row r="1262" spans="1:11" x14ac:dyDescent="0.25">
      <c r="A1262" s="23"/>
      <c r="F1262" s="310"/>
      <c r="G1262" s="346"/>
      <c r="H1262" s="346"/>
      <c r="I1262" s="311"/>
      <c r="J1262" s="28"/>
      <c r="K1262" s="30"/>
    </row>
    <row r="1263" spans="1:11" x14ac:dyDescent="0.25">
      <c r="A1263" s="23"/>
      <c r="F1263" s="310"/>
      <c r="G1263" s="346"/>
      <c r="H1263" s="346"/>
      <c r="I1263" s="311"/>
      <c r="J1263" s="28"/>
      <c r="K1263" s="30"/>
    </row>
    <row r="1264" spans="1:11" x14ac:dyDescent="0.25">
      <c r="F1264" s="335"/>
      <c r="G1264" s="348"/>
      <c r="H1264" s="348"/>
      <c r="I1264" s="336"/>
      <c r="J1264" s="28"/>
      <c r="K1264" s="30"/>
    </row>
    <row r="1265" spans="1:11" x14ac:dyDescent="0.25">
      <c r="A1265" s="23"/>
      <c r="F1265" s="335"/>
      <c r="G1265" s="348"/>
      <c r="H1265" s="348"/>
      <c r="I1265" s="336"/>
      <c r="J1265" s="28"/>
      <c r="K1265" s="30"/>
    </row>
    <row r="1266" spans="1:11" x14ac:dyDescent="0.25">
      <c r="F1266" s="335"/>
      <c r="G1266" s="348"/>
      <c r="H1266" s="348"/>
      <c r="I1266" s="336"/>
      <c r="J1266" s="28"/>
      <c r="K1266" s="30"/>
    </row>
    <row r="1267" spans="1:11" x14ac:dyDescent="0.25">
      <c r="F1267" s="335"/>
      <c r="G1267" s="348"/>
      <c r="H1267" s="348"/>
      <c r="I1267" s="336"/>
      <c r="J1267" s="28"/>
      <c r="K1267" s="30"/>
    </row>
    <row r="1268" spans="1:11" x14ac:dyDescent="0.25">
      <c r="F1268" s="335"/>
      <c r="G1268" s="348"/>
      <c r="H1268" s="348"/>
      <c r="I1268" s="336"/>
      <c r="J1268" s="28"/>
      <c r="K1268" s="30"/>
    </row>
    <row r="1269" spans="1:11" x14ac:dyDescent="0.25">
      <c r="A1269" s="23"/>
      <c r="F1269" s="310"/>
      <c r="G1269" s="346"/>
      <c r="H1269" s="346"/>
      <c r="I1269" s="311"/>
      <c r="J1269" s="28"/>
      <c r="K1269" s="30"/>
    </row>
    <row r="1270" spans="1:11" x14ac:dyDescent="0.25">
      <c r="A1270" s="23"/>
      <c r="F1270" s="310"/>
      <c r="G1270" s="346"/>
      <c r="H1270" s="346"/>
      <c r="I1270" s="311"/>
      <c r="J1270" s="28"/>
      <c r="K1270" s="30"/>
    </row>
    <row r="1271" spans="1:11" x14ac:dyDescent="0.25">
      <c r="A1271" s="23"/>
      <c r="F1271" s="310"/>
      <c r="G1271" s="346"/>
      <c r="H1271" s="346"/>
      <c r="I1271" s="311"/>
      <c r="J1271" s="28"/>
      <c r="K1271" s="30"/>
    </row>
    <row r="1272" spans="1:11" x14ac:dyDescent="0.25">
      <c r="A1272" s="23"/>
      <c r="F1272" s="335"/>
      <c r="G1272" s="348"/>
      <c r="H1272" s="348"/>
      <c r="I1272" s="336"/>
      <c r="J1272" s="28"/>
      <c r="K1272" s="30"/>
    </row>
    <row r="1273" spans="1:11" x14ac:dyDescent="0.25">
      <c r="A1273" s="23"/>
      <c r="B1273" s="23"/>
      <c r="C1273" s="349"/>
      <c r="D1273" s="339"/>
      <c r="E1273" s="280"/>
      <c r="F1273" s="310"/>
      <c r="G1273" s="346"/>
      <c r="H1273" s="346"/>
      <c r="I1273" s="311"/>
      <c r="J1273" s="28"/>
      <c r="K1273" s="127"/>
    </row>
    <row r="1274" spans="1:11" x14ac:dyDescent="0.25">
      <c r="E1274" s="254"/>
      <c r="F1274" s="335"/>
      <c r="G1274" s="348"/>
      <c r="H1274" s="348"/>
      <c r="I1274" s="336"/>
      <c r="J1274" s="28"/>
      <c r="K1274" s="30"/>
    </row>
    <row r="1275" spans="1:11" x14ac:dyDescent="0.25">
      <c r="F1275" s="335"/>
      <c r="G1275" s="348"/>
      <c r="H1275" s="348"/>
      <c r="I1275" s="336"/>
      <c r="J1275" s="28"/>
      <c r="K1275" s="30"/>
    </row>
    <row r="1276" spans="1:11" x14ac:dyDescent="0.25">
      <c r="F1276" s="335"/>
      <c r="G1276" s="348"/>
      <c r="H1276" s="348"/>
      <c r="I1276" s="336"/>
      <c r="J1276" s="28"/>
      <c r="K1276" s="30"/>
    </row>
    <row r="1277" spans="1:11" x14ac:dyDescent="0.25">
      <c r="F1277" s="335"/>
      <c r="G1277" s="348"/>
      <c r="H1277" s="348"/>
      <c r="I1277" s="336"/>
      <c r="J1277" s="28"/>
      <c r="K1277" s="30"/>
    </row>
    <row r="1278" spans="1:11" x14ac:dyDescent="0.25">
      <c r="J1278" s="28"/>
      <c r="K1278" s="30"/>
    </row>
    <row r="1279" spans="1:11" x14ac:dyDescent="0.25">
      <c r="A1279" s="23"/>
      <c r="F1279" s="280"/>
      <c r="G1279" s="351"/>
      <c r="H1279" s="351"/>
      <c r="I1279" s="339"/>
      <c r="J1279" s="28"/>
      <c r="K1279" s="30"/>
    </row>
    <row r="1280" spans="1:11" x14ac:dyDescent="0.25">
      <c r="J1280" s="28"/>
      <c r="K1280" s="30"/>
    </row>
    <row r="1281" spans="1:11" x14ac:dyDescent="0.25">
      <c r="J1281" s="28"/>
      <c r="K1281" s="30"/>
    </row>
    <row r="1282" spans="1:11" x14ac:dyDescent="0.25">
      <c r="J1282" s="28"/>
      <c r="K1282" s="30"/>
    </row>
    <row r="1283" spans="1:11" x14ac:dyDescent="0.25">
      <c r="J1283" s="28"/>
      <c r="K1283" s="30"/>
    </row>
    <row r="1284" spans="1:11" x14ac:dyDescent="0.25">
      <c r="J1284" s="28"/>
      <c r="K1284" s="30"/>
    </row>
    <row r="1285" spans="1:11" x14ac:dyDescent="0.25">
      <c r="J1285" s="28"/>
      <c r="K1285" s="30"/>
    </row>
    <row r="1286" spans="1:11" x14ac:dyDescent="0.25">
      <c r="C1286" s="349"/>
      <c r="D1286" s="339"/>
      <c r="J1286" s="28"/>
      <c r="K1286" s="127"/>
    </row>
    <row r="1287" spans="1:11" x14ac:dyDescent="0.25">
      <c r="A1287" s="23"/>
      <c r="B1287" s="23"/>
      <c r="J1287" s="28"/>
      <c r="K1287" s="30"/>
    </row>
    <row r="1288" spans="1:11" x14ac:dyDescent="0.25">
      <c r="E1288" s="254"/>
      <c r="F1288" s="335"/>
      <c r="G1288" s="348"/>
      <c r="H1288" s="348"/>
      <c r="I1288" s="336"/>
      <c r="J1288" s="28"/>
      <c r="K1288" s="30"/>
    </row>
    <row r="1289" spans="1:11" x14ac:dyDescent="0.25">
      <c r="E1289" s="254"/>
      <c r="F1289" s="335"/>
      <c r="G1289" s="348"/>
      <c r="H1289" s="348"/>
      <c r="I1289" s="336"/>
      <c r="J1289" s="28"/>
      <c r="K1289" s="30"/>
    </row>
    <row r="1290" spans="1:11" x14ac:dyDescent="0.25">
      <c r="E1290" s="254"/>
      <c r="F1290" s="335"/>
      <c r="G1290" s="348"/>
      <c r="H1290" s="348"/>
      <c r="I1290" s="336"/>
      <c r="J1290" s="28"/>
      <c r="K1290" s="30"/>
    </row>
    <row r="1291" spans="1:11" x14ac:dyDescent="0.25">
      <c r="E1291" s="254"/>
      <c r="F1291" s="335"/>
      <c r="G1291" s="348"/>
      <c r="H1291" s="348"/>
      <c r="I1291" s="336"/>
      <c r="J1291" s="28"/>
      <c r="K1291" s="30"/>
    </row>
    <row r="1292" spans="1:11" x14ac:dyDescent="0.25">
      <c r="F1292" s="335"/>
      <c r="G1292" s="348"/>
      <c r="H1292" s="348"/>
      <c r="I1292" s="336"/>
      <c r="J1292" s="28"/>
      <c r="K1292" s="30"/>
    </row>
    <row r="1293" spans="1:11" x14ac:dyDescent="0.25">
      <c r="F1293" s="335"/>
      <c r="G1293" s="348"/>
      <c r="H1293" s="348"/>
      <c r="I1293" s="336"/>
      <c r="J1293" s="28"/>
      <c r="K1293" s="30"/>
    </row>
    <row r="1294" spans="1:11" x14ac:dyDescent="0.25">
      <c r="A1294" s="23"/>
      <c r="B1294" s="23"/>
      <c r="C1294" s="349"/>
      <c r="D1294" s="339"/>
      <c r="E1294" s="280"/>
      <c r="F1294" s="310"/>
      <c r="G1294" s="346"/>
      <c r="H1294" s="346"/>
      <c r="I1294" s="311"/>
      <c r="J1294" s="28"/>
      <c r="K1294" s="127"/>
    </row>
    <row r="1295" spans="1:11" x14ac:dyDescent="0.25">
      <c r="A1295" s="23"/>
      <c r="B1295" s="23"/>
      <c r="C1295" s="349"/>
      <c r="D1295" s="339"/>
      <c r="E1295" s="280"/>
      <c r="F1295" s="310"/>
      <c r="G1295" s="346"/>
      <c r="H1295" s="346"/>
      <c r="I1295" s="311"/>
      <c r="J1295" s="28"/>
      <c r="K1295" s="127"/>
    </row>
    <row r="1296" spans="1:11" x14ac:dyDescent="0.25">
      <c r="F1296" s="335"/>
      <c r="G1296" s="348"/>
      <c r="H1296" s="348"/>
      <c r="I1296" s="336"/>
      <c r="J1296" s="28"/>
      <c r="K1296" s="30"/>
    </row>
    <row r="1297" spans="1:11" x14ac:dyDescent="0.25">
      <c r="A1297" s="23"/>
      <c r="F1297" s="335"/>
      <c r="G1297" s="348"/>
      <c r="H1297" s="348"/>
      <c r="I1297" s="336"/>
      <c r="J1297" s="28"/>
      <c r="K1297" s="30"/>
    </row>
    <row r="1298" spans="1:11" x14ac:dyDescent="0.25">
      <c r="E1298" s="254"/>
      <c r="F1298" s="335"/>
      <c r="G1298" s="348"/>
      <c r="H1298" s="348"/>
      <c r="I1298" s="336"/>
      <c r="J1298" s="28"/>
      <c r="K1298" s="30"/>
    </row>
    <row r="1299" spans="1:11" x14ac:dyDescent="0.25">
      <c r="E1299" s="254"/>
      <c r="F1299" s="335"/>
      <c r="G1299" s="348"/>
      <c r="H1299" s="348"/>
      <c r="I1299" s="336"/>
      <c r="J1299" s="28"/>
      <c r="K1299" s="30"/>
    </row>
    <row r="1300" spans="1:11" x14ac:dyDescent="0.25">
      <c r="E1300" s="254"/>
      <c r="F1300" s="335"/>
      <c r="G1300" s="348"/>
      <c r="H1300" s="348"/>
      <c r="I1300" s="336"/>
      <c r="J1300" s="28"/>
      <c r="K1300" s="30"/>
    </row>
    <row r="1301" spans="1:11" x14ac:dyDescent="0.25">
      <c r="E1301" s="254"/>
      <c r="F1301" s="335"/>
      <c r="G1301" s="348"/>
      <c r="H1301" s="348"/>
      <c r="I1301" s="336"/>
      <c r="J1301" s="28"/>
      <c r="K1301" s="30"/>
    </row>
    <row r="1302" spans="1:11" x14ac:dyDescent="0.25">
      <c r="E1302" s="254"/>
      <c r="F1302" s="335"/>
      <c r="G1302" s="348"/>
      <c r="H1302" s="348"/>
      <c r="I1302" s="336"/>
      <c r="J1302" s="28"/>
      <c r="K1302" s="30"/>
    </row>
    <row r="1303" spans="1:11" x14ac:dyDescent="0.25">
      <c r="E1303" s="254"/>
      <c r="F1303" s="335"/>
      <c r="G1303" s="348"/>
      <c r="H1303" s="348"/>
      <c r="I1303" s="336"/>
      <c r="J1303" s="28"/>
      <c r="K1303" s="30"/>
    </row>
    <row r="1304" spans="1:11" x14ac:dyDescent="0.25">
      <c r="E1304" s="254"/>
      <c r="F1304" s="335"/>
      <c r="G1304" s="348"/>
      <c r="H1304" s="348"/>
      <c r="I1304" s="336"/>
      <c r="J1304" s="28"/>
      <c r="K1304" s="30"/>
    </row>
    <row r="1305" spans="1:11" x14ac:dyDescent="0.25">
      <c r="F1305" s="335"/>
      <c r="G1305" s="348"/>
      <c r="H1305" s="348"/>
      <c r="I1305" s="336"/>
      <c r="J1305" s="28"/>
      <c r="K1305" s="30"/>
    </row>
    <row r="1306" spans="1:11" x14ac:dyDescent="0.25">
      <c r="A1306" s="23"/>
      <c r="F1306" s="310"/>
      <c r="G1306" s="346"/>
      <c r="H1306" s="346"/>
      <c r="I1306" s="311"/>
      <c r="J1306" s="28"/>
      <c r="K1306" s="30"/>
    </row>
    <row r="1307" spans="1:11" x14ac:dyDescent="0.25">
      <c r="A1307" s="23"/>
      <c r="F1307" s="310"/>
      <c r="G1307" s="346"/>
      <c r="H1307" s="346"/>
      <c r="I1307" s="311"/>
      <c r="J1307" s="28"/>
      <c r="K1307" s="30"/>
    </row>
    <row r="1308" spans="1:11" x14ac:dyDescent="0.25">
      <c r="F1308" s="335"/>
      <c r="G1308" s="348"/>
      <c r="H1308" s="348"/>
      <c r="I1308" s="336"/>
      <c r="J1308" s="28"/>
      <c r="K1308" s="30"/>
    </row>
    <row r="1309" spans="1:11" x14ac:dyDescent="0.25">
      <c r="A1309" s="23"/>
      <c r="F1309" s="335"/>
      <c r="G1309" s="348"/>
      <c r="H1309" s="348"/>
      <c r="I1309" s="336"/>
      <c r="J1309" s="28"/>
      <c r="K1309" s="30"/>
    </row>
    <row r="1310" spans="1:11" x14ac:dyDescent="0.25">
      <c r="F1310" s="335"/>
      <c r="G1310" s="348"/>
      <c r="H1310" s="348"/>
      <c r="I1310" s="336"/>
      <c r="J1310" s="28"/>
      <c r="K1310" s="30"/>
    </row>
    <row r="1311" spans="1:11" x14ac:dyDescent="0.25">
      <c r="F1311" s="335"/>
      <c r="G1311" s="348"/>
      <c r="H1311" s="348"/>
      <c r="I1311" s="336"/>
      <c r="J1311" s="28"/>
      <c r="K1311" s="30"/>
    </row>
    <row r="1312" spans="1:11" x14ac:dyDescent="0.25">
      <c r="F1312" s="335"/>
      <c r="G1312" s="348"/>
      <c r="H1312" s="348"/>
      <c r="I1312" s="336"/>
      <c r="J1312" s="28"/>
      <c r="K1312" s="30"/>
    </row>
    <row r="1313" spans="1:11" x14ac:dyDescent="0.25">
      <c r="A1313" s="23"/>
      <c r="F1313" s="310"/>
      <c r="G1313" s="346"/>
      <c r="H1313" s="346"/>
      <c r="I1313" s="311"/>
      <c r="J1313" s="28"/>
      <c r="K1313" s="30"/>
    </row>
    <row r="1314" spans="1:11" x14ac:dyDescent="0.25">
      <c r="F1314" s="335"/>
      <c r="G1314" s="348"/>
      <c r="H1314" s="348"/>
      <c r="I1314" s="336"/>
      <c r="J1314" s="28"/>
      <c r="K1314" s="30"/>
    </row>
    <row r="1315" spans="1:11" x14ac:dyDescent="0.25">
      <c r="A1315" s="23"/>
      <c r="F1315" s="335"/>
      <c r="G1315" s="348"/>
      <c r="H1315" s="348"/>
      <c r="I1315" s="336"/>
      <c r="J1315" s="28"/>
      <c r="K1315" s="30"/>
    </row>
    <row r="1316" spans="1:11" x14ac:dyDescent="0.25">
      <c r="F1316" s="335"/>
      <c r="G1316" s="348"/>
      <c r="H1316" s="348"/>
      <c r="I1316" s="336"/>
      <c r="J1316" s="28"/>
      <c r="K1316" s="30"/>
    </row>
    <row r="1317" spans="1:11" x14ac:dyDescent="0.25">
      <c r="A1317" s="23"/>
      <c r="B1317" s="23"/>
      <c r="C1317" s="349"/>
      <c r="D1317" s="339"/>
      <c r="E1317" s="280"/>
      <c r="F1317" s="310"/>
      <c r="G1317" s="346"/>
      <c r="H1317" s="346"/>
      <c r="I1317" s="311"/>
      <c r="J1317" s="28"/>
      <c r="K1317" s="127"/>
    </row>
    <row r="1318" spans="1:11" x14ac:dyDescent="0.25">
      <c r="E1318" s="254"/>
      <c r="J1318" s="28"/>
      <c r="K1318" s="30"/>
    </row>
    <row r="1319" spans="1:11" x14ac:dyDescent="0.25">
      <c r="E1319" s="254"/>
      <c r="J1319" s="28"/>
      <c r="K1319" s="30"/>
    </row>
    <row r="1320" spans="1:11" x14ac:dyDescent="0.25">
      <c r="J1320" s="28"/>
      <c r="K1320" s="30"/>
    </row>
    <row r="1321" spans="1:11" x14ac:dyDescent="0.25">
      <c r="J1321" s="28"/>
      <c r="K1321" s="30"/>
    </row>
    <row r="1322" spans="1:11" x14ac:dyDescent="0.25">
      <c r="J1322" s="28"/>
      <c r="K1322" s="30"/>
    </row>
    <row r="1323" spans="1:11" x14ac:dyDescent="0.25">
      <c r="A1323" s="23"/>
      <c r="F1323" s="280"/>
      <c r="G1323" s="351"/>
      <c r="H1323" s="351"/>
      <c r="I1323" s="339"/>
      <c r="J1323" s="28"/>
      <c r="K1323" s="30"/>
    </row>
    <row r="1324" spans="1:11" x14ac:dyDescent="0.25">
      <c r="J1324" s="28"/>
      <c r="K1324" s="30"/>
    </row>
    <row r="1325" spans="1:11" x14ac:dyDescent="0.25">
      <c r="J1325" s="28"/>
      <c r="K1325" s="30"/>
    </row>
    <row r="1326" spans="1:11" x14ac:dyDescent="0.25">
      <c r="J1326" s="28"/>
      <c r="K1326" s="30"/>
    </row>
    <row r="1327" spans="1:11" x14ac:dyDescent="0.25">
      <c r="J1327" s="28"/>
      <c r="K1327" s="30"/>
    </row>
    <row r="1328" spans="1:11" x14ac:dyDescent="0.25">
      <c r="J1328" s="28"/>
      <c r="K1328" s="30"/>
    </row>
    <row r="1329" spans="1:11" x14ac:dyDescent="0.25">
      <c r="J1329" s="28"/>
      <c r="K1329" s="30"/>
    </row>
    <row r="1330" spans="1:11" x14ac:dyDescent="0.25">
      <c r="J1330" s="28"/>
      <c r="K1330" s="30"/>
    </row>
    <row r="1331" spans="1:11" x14ac:dyDescent="0.25">
      <c r="J1331" s="28"/>
      <c r="K1331" s="30"/>
    </row>
    <row r="1332" spans="1:11" x14ac:dyDescent="0.25">
      <c r="J1332" s="28"/>
      <c r="K1332" s="30"/>
    </row>
    <row r="1333" spans="1:11" x14ac:dyDescent="0.25">
      <c r="A1333" s="23"/>
      <c r="B1333" s="23"/>
      <c r="J1333" s="28"/>
      <c r="K1333" s="30"/>
    </row>
    <row r="1334" spans="1:11" x14ac:dyDescent="0.25">
      <c r="J1334" s="28"/>
      <c r="K1334" s="30"/>
    </row>
    <row r="1335" spans="1:11" x14ac:dyDescent="0.25">
      <c r="J1335" s="28"/>
      <c r="K1335" s="30"/>
    </row>
    <row r="1336" spans="1:11" x14ac:dyDescent="0.25">
      <c r="A1336" s="23"/>
      <c r="B1336" s="23"/>
      <c r="C1336" s="349"/>
      <c r="D1336" s="339"/>
      <c r="E1336" s="280"/>
      <c r="F1336" s="280"/>
      <c r="G1336" s="351"/>
      <c r="H1336" s="351"/>
      <c r="I1336" s="339"/>
      <c r="J1336" s="28"/>
      <c r="K1336" s="127"/>
    </row>
    <row r="1337" spans="1:11" x14ac:dyDescent="0.25">
      <c r="J1337" s="28"/>
      <c r="K1337" s="30"/>
    </row>
    <row r="1338" spans="1:11" x14ac:dyDescent="0.25">
      <c r="A1338" s="23"/>
      <c r="B1338" s="23"/>
      <c r="C1338" s="349"/>
      <c r="D1338" s="339"/>
      <c r="E1338" s="280"/>
      <c r="F1338" s="280"/>
      <c r="G1338" s="351"/>
      <c r="H1338" s="351"/>
      <c r="J1338" s="28"/>
      <c r="K1338" s="127"/>
    </row>
    <row r="1339" spans="1:11" x14ac:dyDescent="0.25">
      <c r="A1339" s="23"/>
      <c r="B1339" s="23"/>
      <c r="C1339" s="349"/>
      <c r="D1339" s="339"/>
      <c r="E1339" s="280"/>
      <c r="F1339" s="280"/>
      <c r="G1339" s="351"/>
      <c r="H1339" s="351"/>
      <c r="J1339" s="28"/>
      <c r="K1339" s="127"/>
    </row>
    <row r="1340" spans="1:11" x14ac:dyDescent="0.25">
      <c r="A1340" s="23"/>
      <c r="B1340" s="23"/>
      <c r="C1340" s="349"/>
      <c r="D1340" s="339"/>
      <c r="E1340" s="280"/>
      <c r="F1340" s="280"/>
      <c r="G1340" s="351"/>
      <c r="H1340" s="351"/>
      <c r="J1340" s="28"/>
      <c r="K1340" s="127"/>
    </row>
    <row r="1341" spans="1:11" x14ac:dyDescent="0.25">
      <c r="A1341" s="23"/>
      <c r="B1341" s="23"/>
      <c r="C1341" s="349"/>
      <c r="D1341" s="339"/>
      <c r="E1341" s="280"/>
      <c r="F1341" s="280"/>
      <c r="G1341" s="351"/>
      <c r="H1341" s="351"/>
      <c r="J1341" s="28"/>
      <c r="K1341" s="127"/>
    </row>
    <row r="1342" spans="1:11" x14ac:dyDescent="0.25">
      <c r="A1342" s="23"/>
      <c r="B1342" s="23"/>
      <c r="C1342" s="349"/>
      <c r="D1342" s="339"/>
      <c r="E1342" s="280"/>
      <c r="F1342" s="280"/>
      <c r="G1342" s="351"/>
      <c r="H1342" s="351"/>
      <c r="J1342" s="28"/>
      <c r="K1342" s="127"/>
    </row>
    <row r="1343" spans="1:11" x14ac:dyDescent="0.25">
      <c r="A1343" s="23"/>
      <c r="B1343" s="23"/>
      <c r="C1343" s="349"/>
      <c r="D1343" s="339"/>
      <c r="E1343" s="280"/>
      <c r="F1343" s="280"/>
      <c r="G1343" s="351"/>
      <c r="H1343" s="351"/>
      <c r="J1343" s="28"/>
      <c r="K1343" s="127"/>
    </row>
    <row r="1344" spans="1:11" x14ac:dyDescent="0.25">
      <c r="A1344" s="341"/>
      <c r="B1344" s="342"/>
      <c r="C1344" s="343"/>
      <c r="D1344" s="344"/>
      <c r="E1344" s="345"/>
      <c r="F1344" s="345"/>
      <c r="G1344" s="353"/>
      <c r="H1344" s="353"/>
      <c r="J1344" s="28"/>
      <c r="K1344" s="347"/>
    </row>
    <row r="1345" spans="1:11" x14ac:dyDescent="0.25">
      <c r="A1345" s="341"/>
      <c r="B1345" s="342"/>
      <c r="C1345" s="343"/>
      <c r="D1345" s="344"/>
      <c r="E1345" s="345"/>
      <c r="F1345" s="345"/>
      <c r="G1345" s="353"/>
      <c r="H1345" s="354"/>
      <c r="J1345" s="28"/>
      <c r="K1345" s="347"/>
    </row>
    <row r="1346" spans="1:11" x14ac:dyDescent="0.25">
      <c r="A1346" s="127"/>
      <c r="B1346" s="127"/>
      <c r="C1346" s="349"/>
      <c r="D1346" s="355"/>
      <c r="E1346" s="356"/>
      <c r="F1346" s="356"/>
      <c r="G1346" s="357"/>
      <c r="H1346" s="357"/>
      <c r="I1346" s="355"/>
      <c r="J1346" s="28"/>
      <c r="K1346" s="127"/>
    </row>
    <row r="1347" spans="1:11" x14ac:dyDescent="0.25">
      <c r="A1347" s="23"/>
      <c r="B1347" s="23"/>
      <c r="C1347" s="349"/>
      <c r="D1347" s="339"/>
      <c r="E1347" s="280"/>
      <c r="F1347" s="280"/>
      <c r="G1347" s="351"/>
      <c r="H1347" s="351"/>
      <c r="I1347" s="339"/>
      <c r="J1347" s="28"/>
      <c r="K1347" s="127"/>
    </row>
    <row r="1348" spans="1:11" x14ac:dyDescent="0.25">
      <c r="A1348" s="23"/>
      <c r="B1348" s="23"/>
      <c r="C1348" s="349"/>
      <c r="D1348" s="339"/>
      <c r="E1348" s="280"/>
      <c r="F1348" s="280"/>
      <c r="G1348" s="351"/>
      <c r="H1348" s="351"/>
      <c r="I1348" s="339"/>
      <c r="J1348" s="28"/>
      <c r="K1348" s="127"/>
    </row>
    <row r="1349" spans="1:11" x14ac:dyDescent="0.25">
      <c r="A1349" s="23"/>
      <c r="B1349" s="23"/>
      <c r="C1349" s="349"/>
      <c r="D1349" s="339"/>
      <c r="E1349" s="310"/>
      <c r="F1349" s="310"/>
      <c r="G1349" s="346"/>
      <c r="H1349" s="346"/>
      <c r="I1349" s="311"/>
      <c r="J1349" s="28"/>
      <c r="K1349" s="127"/>
    </row>
    <row r="1350" spans="1:11" x14ac:dyDescent="0.25">
      <c r="A1350" s="23"/>
      <c r="B1350" s="23"/>
      <c r="C1350" s="349"/>
      <c r="D1350" s="339"/>
      <c r="E1350" s="280"/>
      <c r="F1350" s="338"/>
      <c r="G1350" s="358"/>
      <c r="H1350" s="358"/>
      <c r="J1350" s="28"/>
      <c r="K1350" s="127"/>
    </row>
    <row r="1351" spans="1:11" x14ac:dyDescent="0.25">
      <c r="A1351" s="23"/>
      <c r="B1351" s="23"/>
      <c r="C1351" s="349"/>
      <c r="D1351" s="339"/>
      <c r="E1351" s="338"/>
      <c r="F1351" s="310"/>
      <c r="G1351" s="346"/>
      <c r="H1351" s="346"/>
      <c r="I1351" s="336"/>
      <c r="J1351" s="28"/>
      <c r="K1351" s="127"/>
    </row>
    <row r="1352" spans="1:11" x14ac:dyDescent="0.25">
      <c r="E1352" s="254"/>
      <c r="F1352" s="335"/>
      <c r="G1352" s="348"/>
      <c r="H1352" s="348"/>
      <c r="I1352" s="336"/>
      <c r="J1352" s="28"/>
      <c r="K1352" s="30"/>
    </row>
    <row r="1353" spans="1:11" x14ac:dyDescent="0.25">
      <c r="E1353" s="254"/>
      <c r="F1353" s="335"/>
      <c r="G1353" s="348"/>
      <c r="H1353" s="348"/>
      <c r="I1353" s="336"/>
      <c r="J1353" s="28"/>
      <c r="K1353" s="30"/>
    </row>
    <row r="1354" spans="1:11" x14ac:dyDescent="0.25">
      <c r="E1354" s="254"/>
      <c r="F1354" s="335"/>
      <c r="G1354" s="348"/>
      <c r="H1354" s="348"/>
      <c r="I1354" s="336"/>
      <c r="J1354" s="28"/>
      <c r="K1354" s="30"/>
    </row>
    <row r="1355" spans="1:11" x14ac:dyDescent="0.25">
      <c r="E1355" s="254"/>
      <c r="F1355" s="335"/>
      <c r="G1355" s="348"/>
      <c r="H1355" s="348"/>
      <c r="I1355" s="336"/>
      <c r="J1355" s="28"/>
      <c r="K1355" s="30"/>
    </row>
    <row r="1356" spans="1:11" x14ac:dyDescent="0.25">
      <c r="E1356" s="254"/>
      <c r="F1356" s="335"/>
      <c r="G1356" s="348"/>
      <c r="H1356" s="348"/>
      <c r="I1356" s="336"/>
      <c r="J1356" s="28"/>
      <c r="K1356" s="30"/>
    </row>
    <row r="1357" spans="1:11" x14ac:dyDescent="0.25">
      <c r="E1357" s="254"/>
      <c r="F1357" s="335"/>
      <c r="G1357" s="348"/>
      <c r="H1357" s="348"/>
      <c r="I1357" s="336"/>
      <c r="J1357" s="28"/>
      <c r="K1357" s="30"/>
    </row>
    <row r="1358" spans="1:11" x14ac:dyDescent="0.25">
      <c r="A1358" s="23"/>
      <c r="B1358" s="23"/>
      <c r="C1358" s="349"/>
      <c r="D1358" s="339"/>
      <c r="E1358" s="338"/>
      <c r="F1358" s="310"/>
      <c r="G1358" s="346"/>
      <c r="H1358" s="346"/>
      <c r="I1358" s="311"/>
      <c r="J1358" s="28"/>
      <c r="K1358" s="127"/>
    </row>
    <row r="1359" spans="1:11" x14ac:dyDescent="0.25">
      <c r="A1359" s="23"/>
      <c r="B1359" s="23"/>
      <c r="C1359" s="349"/>
      <c r="D1359" s="339"/>
      <c r="E1359" s="338"/>
      <c r="F1359" s="310"/>
      <c r="G1359" s="346"/>
      <c r="H1359" s="346"/>
      <c r="I1359" s="311"/>
      <c r="J1359" s="28"/>
      <c r="K1359" s="127"/>
    </row>
    <row r="1360" spans="1:11" x14ac:dyDescent="0.25">
      <c r="A1360" s="23"/>
      <c r="B1360" s="23"/>
      <c r="C1360" s="349"/>
      <c r="D1360" s="339"/>
      <c r="E1360" s="338"/>
      <c r="F1360" s="310"/>
      <c r="G1360" s="346"/>
      <c r="H1360" s="346"/>
      <c r="I1360" s="311"/>
      <c r="J1360" s="28"/>
      <c r="K1360" s="127"/>
    </row>
    <row r="1361" spans="1:11" x14ac:dyDescent="0.25">
      <c r="A1361" s="23"/>
      <c r="B1361" s="23"/>
      <c r="C1361" s="349"/>
      <c r="D1361" s="339"/>
      <c r="E1361" s="338"/>
      <c r="F1361" s="310"/>
      <c r="G1361" s="346"/>
      <c r="H1361" s="346"/>
      <c r="I1361" s="311"/>
      <c r="J1361" s="28"/>
      <c r="K1361" s="127"/>
    </row>
    <row r="1362" spans="1:11" x14ac:dyDescent="0.25">
      <c r="A1362" s="23"/>
      <c r="B1362" s="23"/>
      <c r="C1362" s="349"/>
      <c r="D1362" s="339"/>
      <c r="E1362" s="338"/>
      <c r="F1362" s="310"/>
      <c r="G1362" s="346"/>
      <c r="H1362" s="346"/>
      <c r="I1362" s="311"/>
      <c r="J1362" s="28"/>
      <c r="K1362" s="127"/>
    </row>
    <row r="1363" spans="1:11" x14ac:dyDescent="0.25">
      <c r="C1363" s="349"/>
      <c r="D1363" s="339"/>
      <c r="E1363" s="254"/>
      <c r="F1363" s="335"/>
      <c r="G1363" s="348"/>
      <c r="H1363" s="348"/>
      <c r="I1363" s="336"/>
      <c r="J1363" s="28"/>
      <c r="K1363" s="127"/>
    </row>
    <row r="1364" spans="1:11" x14ac:dyDescent="0.25">
      <c r="C1364" s="349"/>
      <c r="D1364" s="339"/>
      <c r="E1364" s="254"/>
      <c r="F1364" s="335"/>
      <c r="G1364" s="348"/>
      <c r="H1364" s="348"/>
      <c r="I1364" s="336"/>
      <c r="J1364" s="28"/>
      <c r="K1364" s="127"/>
    </row>
    <row r="1365" spans="1:11" x14ac:dyDescent="0.25">
      <c r="C1365" s="349"/>
      <c r="D1365" s="339"/>
      <c r="E1365" s="254"/>
      <c r="F1365" s="335"/>
      <c r="G1365" s="348"/>
      <c r="H1365" s="348"/>
      <c r="I1365" s="336"/>
      <c r="J1365" s="28"/>
      <c r="K1365" s="127"/>
    </row>
    <row r="1366" spans="1:11" x14ac:dyDescent="0.25">
      <c r="E1366" s="254"/>
      <c r="F1366" s="335"/>
      <c r="G1366" s="348"/>
      <c r="H1366" s="348"/>
      <c r="I1366" s="336"/>
      <c r="J1366" s="28"/>
      <c r="K1366" s="30"/>
    </row>
    <row r="1367" spans="1:11" x14ac:dyDescent="0.25">
      <c r="E1367" s="254"/>
      <c r="F1367" s="335"/>
      <c r="G1367" s="348"/>
      <c r="H1367" s="348"/>
      <c r="I1367" s="336"/>
      <c r="J1367" s="28"/>
      <c r="K1367" s="30"/>
    </row>
    <row r="1368" spans="1:11" x14ac:dyDescent="0.25">
      <c r="E1368" s="254"/>
      <c r="F1368" s="335"/>
      <c r="G1368" s="348"/>
      <c r="H1368" s="348"/>
      <c r="I1368" s="336"/>
      <c r="J1368" s="28"/>
      <c r="K1368" s="30"/>
    </row>
    <row r="1369" spans="1:11" x14ac:dyDescent="0.25">
      <c r="E1369" s="254"/>
      <c r="F1369" s="335"/>
      <c r="G1369" s="348"/>
      <c r="H1369" s="348"/>
      <c r="I1369" s="336"/>
      <c r="J1369" s="28"/>
      <c r="K1369" s="30"/>
    </row>
    <row r="1370" spans="1:11" x14ac:dyDescent="0.25">
      <c r="E1370" s="254"/>
      <c r="F1370" s="335"/>
      <c r="G1370" s="348"/>
      <c r="H1370" s="348"/>
      <c r="I1370" s="336"/>
      <c r="J1370" s="28"/>
      <c r="K1370" s="30"/>
    </row>
    <row r="1371" spans="1:11" x14ac:dyDescent="0.25">
      <c r="E1371" s="254"/>
      <c r="F1371" s="335"/>
      <c r="G1371" s="348"/>
      <c r="H1371" s="348"/>
      <c r="I1371" s="336"/>
      <c r="J1371" s="28"/>
      <c r="K1371" s="30"/>
    </row>
    <row r="1372" spans="1:11" x14ac:dyDescent="0.25">
      <c r="A1372" s="23"/>
      <c r="B1372" s="23"/>
      <c r="C1372" s="349"/>
      <c r="D1372" s="339"/>
      <c r="E1372" s="338"/>
      <c r="F1372" s="310"/>
      <c r="G1372" s="346"/>
      <c r="H1372" s="346"/>
      <c r="I1372" s="311"/>
      <c r="J1372" s="28"/>
      <c r="K1372" s="127"/>
    </row>
    <row r="1373" spans="1:11" x14ac:dyDescent="0.25">
      <c r="A1373" s="23"/>
      <c r="B1373" s="23"/>
      <c r="C1373" s="349"/>
      <c r="D1373" s="339"/>
      <c r="E1373" s="338"/>
      <c r="F1373" s="310"/>
      <c r="G1373" s="346"/>
      <c r="H1373" s="346"/>
      <c r="I1373" s="311"/>
      <c r="J1373" s="28"/>
      <c r="K1373" s="127"/>
    </row>
    <row r="1374" spans="1:11" x14ac:dyDescent="0.25">
      <c r="A1374" s="23"/>
      <c r="B1374" s="23"/>
      <c r="C1374" s="349"/>
      <c r="D1374" s="339"/>
      <c r="E1374" s="338"/>
      <c r="F1374" s="310"/>
      <c r="G1374" s="346"/>
      <c r="H1374" s="346"/>
      <c r="I1374" s="311"/>
      <c r="J1374" s="28"/>
      <c r="K1374" s="127"/>
    </row>
    <row r="1375" spans="1:11" x14ac:dyDescent="0.25">
      <c r="A1375" s="23"/>
      <c r="B1375" s="23"/>
      <c r="C1375" s="349"/>
      <c r="D1375" s="339"/>
      <c r="E1375" s="338"/>
      <c r="F1375" s="310"/>
      <c r="G1375" s="346"/>
      <c r="H1375" s="346"/>
      <c r="I1375" s="311"/>
      <c r="J1375" s="28"/>
      <c r="K1375" s="127"/>
    </row>
    <row r="1376" spans="1:11" x14ac:dyDescent="0.25">
      <c r="A1376" s="23"/>
      <c r="B1376" s="23"/>
      <c r="C1376" s="349"/>
      <c r="D1376" s="339"/>
      <c r="E1376" s="338"/>
      <c r="F1376" s="310"/>
      <c r="G1376" s="346"/>
      <c r="H1376" s="346"/>
      <c r="I1376" s="311"/>
      <c r="J1376" s="28"/>
      <c r="K1376" s="127"/>
    </row>
    <row r="1377" spans="1:11" x14ac:dyDescent="0.25">
      <c r="E1377" s="254"/>
      <c r="F1377" s="335"/>
      <c r="G1377" s="348"/>
      <c r="H1377" s="348"/>
      <c r="I1377" s="336"/>
      <c r="J1377" s="28"/>
      <c r="K1377" s="30"/>
    </row>
    <row r="1378" spans="1:11" x14ac:dyDescent="0.25">
      <c r="E1378" s="254"/>
      <c r="F1378" s="335"/>
      <c r="G1378" s="348"/>
      <c r="H1378" s="348"/>
      <c r="I1378" s="336"/>
      <c r="J1378" s="28"/>
      <c r="K1378" s="30"/>
    </row>
    <row r="1379" spans="1:11" x14ac:dyDescent="0.25">
      <c r="E1379" s="254"/>
      <c r="F1379" s="335"/>
      <c r="G1379" s="348"/>
      <c r="H1379" s="348"/>
      <c r="I1379" s="336"/>
      <c r="J1379" s="28"/>
      <c r="K1379" s="30"/>
    </row>
    <row r="1380" spans="1:11" x14ac:dyDescent="0.25">
      <c r="A1380" s="23"/>
      <c r="B1380" s="23"/>
      <c r="C1380" s="349"/>
      <c r="D1380" s="339"/>
      <c r="E1380" s="338"/>
      <c r="F1380" s="310"/>
      <c r="G1380" s="346"/>
      <c r="H1380" s="346"/>
      <c r="I1380" s="311"/>
      <c r="J1380" s="28"/>
      <c r="K1380" s="127"/>
    </row>
    <row r="1381" spans="1:11" x14ac:dyDescent="0.25">
      <c r="A1381" s="23"/>
      <c r="B1381" s="23"/>
      <c r="C1381" s="349"/>
      <c r="D1381" s="339"/>
      <c r="E1381" s="338"/>
      <c r="F1381" s="310"/>
      <c r="G1381" s="346"/>
      <c r="H1381" s="346"/>
      <c r="I1381" s="311"/>
      <c r="J1381" s="28"/>
      <c r="K1381" s="127"/>
    </row>
    <row r="1382" spans="1:11" x14ac:dyDescent="0.25">
      <c r="A1382" s="23"/>
      <c r="E1382" s="254"/>
      <c r="F1382" s="310"/>
      <c r="G1382" s="346"/>
      <c r="H1382" s="346"/>
      <c r="I1382" s="311"/>
      <c r="J1382" s="28"/>
      <c r="K1382" s="30"/>
    </row>
    <row r="1383" spans="1:11" x14ac:dyDescent="0.25">
      <c r="A1383" s="23"/>
      <c r="E1383" s="254"/>
      <c r="F1383" s="310"/>
      <c r="G1383" s="346"/>
      <c r="H1383" s="346"/>
      <c r="I1383" s="311"/>
      <c r="J1383" s="28"/>
      <c r="K1383" s="30"/>
    </row>
    <row r="1384" spans="1:11" x14ac:dyDescent="0.25">
      <c r="A1384" s="23"/>
      <c r="E1384" s="254"/>
      <c r="F1384" s="310"/>
      <c r="G1384" s="346"/>
      <c r="H1384" s="346"/>
      <c r="I1384" s="311"/>
      <c r="J1384" s="28"/>
      <c r="K1384" s="30"/>
    </row>
    <row r="1385" spans="1:11" x14ac:dyDescent="0.25">
      <c r="A1385" s="23"/>
      <c r="B1385" s="23"/>
      <c r="C1385" s="349"/>
      <c r="D1385" s="339"/>
      <c r="E1385" s="338"/>
      <c r="F1385" s="310"/>
      <c r="G1385" s="346"/>
      <c r="H1385" s="346"/>
      <c r="I1385" s="336"/>
      <c r="J1385" s="28"/>
      <c r="K1385" s="127"/>
    </row>
    <row r="1386" spans="1:11" x14ac:dyDescent="0.25">
      <c r="A1386" s="23"/>
      <c r="B1386" s="23"/>
      <c r="C1386" s="349"/>
      <c r="D1386" s="339"/>
      <c r="E1386" s="338"/>
      <c r="F1386" s="310"/>
      <c r="G1386" s="346"/>
      <c r="H1386" s="346"/>
      <c r="I1386" s="336"/>
      <c r="J1386" s="28"/>
      <c r="K1386" s="127"/>
    </row>
    <row r="1387" spans="1:11" x14ac:dyDescent="0.25">
      <c r="A1387" s="23"/>
      <c r="B1387" s="23"/>
      <c r="C1387" s="349"/>
      <c r="D1387" s="339"/>
      <c r="E1387" s="338"/>
      <c r="F1387" s="310"/>
      <c r="G1387" s="346"/>
      <c r="H1387" s="346"/>
      <c r="I1387" s="336"/>
      <c r="J1387" s="28"/>
      <c r="K1387" s="127"/>
    </row>
    <row r="1388" spans="1:11" x14ac:dyDescent="0.25">
      <c r="A1388" s="23"/>
      <c r="B1388" s="23"/>
      <c r="C1388" s="349"/>
      <c r="D1388" s="339"/>
      <c r="E1388" s="338"/>
      <c r="F1388" s="310"/>
      <c r="G1388" s="346"/>
      <c r="H1388" s="346"/>
      <c r="I1388" s="336"/>
      <c r="J1388" s="28"/>
      <c r="K1388" s="127"/>
    </row>
    <row r="1389" spans="1:11" x14ac:dyDescent="0.25">
      <c r="A1389" s="23"/>
      <c r="B1389" s="23"/>
      <c r="C1389" s="349"/>
      <c r="D1389" s="339"/>
      <c r="E1389" s="338"/>
      <c r="F1389" s="310"/>
      <c r="G1389" s="346"/>
      <c r="H1389" s="346"/>
      <c r="I1389" s="336"/>
      <c r="J1389" s="28"/>
      <c r="K1389" s="127"/>
    </row>
    <row r="1390" spans="1:11" x14ac:dyDescent="0.25">
      <c r="A1390" s="23"/>
      <c r="B1390" s="23"/>
      <c r="C1390" s="349"/>
      <c r="D1390" s="339"/>
      <c r="E1390" s="338"/>
      <c r="F1390" s="310"/>
      <c r="G1390" s="346"/>
      <c r="H1390" s="346"/>
      <c r="I1390" s="336"/>
      <c r="J1390" s="28"/>
      <c r="K1390" s="127"/>
    </row>
    <row r="1391" spans="1:11" x14ac:dyDescent="0.25">
      <c r="E1391" s="254"/>
      <c r="F1391" s="335"/>
      <c r="G1391" s="348"/>
      <c r="H1391" s="348"/>
      <c r="I1391" s="336"/>
      <c r="J1391" s="28"/>
      <c r="K1391" s="30"/>
    </row>
    <row r="1392" spans="1:11" x14ac:dyDescent="0.25">
      <c r="E1392" s="254"/>
      <c r="F1392" s="335"/>
      <c r="G1392" s="348"/>
      <c r="H1392" s="348"/>
      <c r="I1392" s="336"/>
      <c r="J1392" s="28"/>
      <c r="K1392" s="30"/>
    </row>
    <row r="1393" spans="1:11" x14ac:dyDescent="0.25">
      <c r="E1393" s="254"/>
      <c r="F1393" s="335"/>
      <c r="G1393" s="348"/>
      <c r="H1393" s="348"/>
      <c r="I1393" s="336"/>
      <c r="J1393" s="28"/>
      <c r="K1393" s="30"/>
    </row>
    <row r="1394" spans="1:11" x14ac:dyDescent="0.25">
      <c r="E1394" s="254"/>
      <c r="F1394" s="335"/>
      <c r="G1394" s="348"/>
      <c r="H1394" s="348"/>
      <c r="I1394" s="336"/>
      <c r="J1394" s="28"/>
      <c r="K1394" s="30"/>
    </row>
    <row r="1395" spans="1:11" x14ac:dyDescent="0.25">
      <c r="E1395" s="254"/>
      <c r="F1395" s="335"/>
      <c r="G1395" s="348"/>
      <c r="H1395" s="348"/>
      <c r="I1395" s="336"/>
      <c r="J1395" s="28"/>
      <c r="K1395" s="30"/>
    </row>
    <row r="1396" spans="1:11" x14ac:dyDescent="0.25">
      <c r="E1396" s="254"/>
      <c r="F1396" s="335"/>
      <c r="G1396" s="348"/>
      <c r="H1396" s="348"/>
      <c r="I1396" s="336"/>
      <c r="J1396" s="28"/>
      <c r="K1396" s="30"/>
    </row>
    <row r="1397" spans="1:11" x14ac:dyDescent="0.25">
      <c r="A1397" s="23"/>
      <c r="B1397" s="23"/>
      <c r="C1397" s="349"/>
      <c r="D1397" s="339"/>
      <c r="E1397" s="338"/>
      <c r="F1397" s="310"/>
      <c r="G1397" s="346"/>
      <c r="H1397" s="346"/>
      <c r="I1397" s="311"/>
      <c r="J1397" s="28"/>
      <c r="K1397" s="127"/>
    </row>
    <row r="1398" spans="1:11" x14ac:dyDescent="0.25">
      <c r="A1398" s="23"/>
      <c r="B1398" s="23"/>
      <c r="C1398" s="349"/>
      <c r="D1398" s="339"/>
      <c r="E1398" s="338"/>
      <c r="F1398" s="310"/>
      <c r="G1398" s="346"/>
      <c r="H1398" s="346"/>
      <c r="I1398" s="311"/>
      <c r="J1398" s="28"/>
      <c r="K1398" s="127"/>
    </row>
    <row r="1399" spans="1:11" x14ac:dyDescent="0.25">
      <c r="A1399" s="23"/>
      <c r="B1399" s="23"/>
      <c r="C1399" s="349"/>
      <c r="D1399" s="339"/>
      <c r="E1399" s="338"/>
      <c r="F1399" s="310"/>
      <c r="G1399" s="346"/>
      <c r="H1399" s="346"/>
      <c r="I1399" s="311"/>
      <c r="J1399" s="28"/>
      <c r="K1399" s="127"/>
    </row>
    <row r="1400" spans="1:11" x14ac:dyDescent="0.25">
      <c r="A1400" s="23"/>
      <c r="B1400" s="23"/>
      <c r="C1400" s="349"/>
      <c r="D1400" s="339"/>
      <c r="E1400" s="338"/>
      <c r="F1400" s="310"/>
      <c r="G1400" s="346"/>
      <c r="H1400" s="346"/>
      <c r="I1400" s="311"/>
      <c r="J1400" s="28"/>
      <c r="K1400" s="127"/>
    </row>
    <row r="1401" spans="1:11" x14ac:dyDescent="0.25">
      <c r="A1401" s="23"/>
      <c r="B1401" s="23"/>
      <c r="C1401" s="349"/>
      <c r="D1401" s="339"/>
      <c r="E1401" s="338"/>
      <c r="F1401" s="310"/>
      <c r="G1401" s="346"/>
      <c r="H1401" s="346"/>
      <c r="I1401" s="336"/>
      <c r="J1401" s="28"/>
      <c r="K1401" s="127"/>
    </row>
    <row r="1402" spans="1:11" x14ac:dyDescent="0.25">
      <c r="E1402" s="254"/>
      <c r="F1402" s="335"/>
      <c r="G1402" s="348"/>
      <c r="H1402" s="348"/>
      <c r="I1402" s="336"/>
      <c r="J1402" s="28"/>
      <c r="K1402" s="30"/>
    </row>
    <row r="1403" spans="1:11" x14ac:dyDescent="0.25">
      <c r="E1403" s="254"/>
      <c r="F1403" s="335"/>
      <c r="G1403" s="348"/>
      <c r="H1403" s="348"/>
      <c r="I1403" s="336"/>
      <c r="J1403" s="28"/>
      <c r="K1403" s="30"/>
    </row>
    <row r="1404" spans="1:11" x14ac:dyDescent="0.25">
      <c r="E1404" s="254"/>
      <c r="F1404" s="335"/>
      <c r="G1404" s="348"/>
      <c r="H1404" s="348"/>
      <c r="I1404" s="336"/>
      <c r="J1404" s="28"/>
      <c r="K1404" s="30"/>
    </row>
    <row r="1405" spans="1:11" x14ac:dyDescent="0.25">
      <c r="E1405" s="254"/>
      <c r="F1405" s="335"/>
      <c r="G1405" s="348"/>
      <c r="H1405" s="348"/>
      <c r="I1405" s="336"/>
      <c r="J1405" s="28"/>
      <c r="K1405" s="30"/>
    </row>
    <row r="1406" spans="1:11" x14ac:dyDescent="0.25">
      <c r="E1406" s="254"/>
      <c r="F1406" s="335"/>
      <c r="G1406" s="348"/>
      <c r="H1406" s="348"/>
      <c r="I1406" s="336"/>
      <c r="J1406" s="28"/>
      <c r="K1406" s="30"/>
    </row>
    <row r="1407" spans="1:11" x14ac:dyDescent="0.25">
      <c r="E1407" s="254"/>
      <c r="F1407" s="335"/>
      <c r="G1407" s="348"/>
      <c r="H1407" s="348"/>
      <c r="I1407" s="336"/>
      <c r="J1407" s="28"/>
      <c r="K1407" s="30"/>
    </row>
    <row r="1408" spans="1:11" x14ac:dyDescent="0.25">
      <c r="E1408" s="254"/>
      <c r="F1408" s="335"/>
      <c r="G1408" s="348"/>
      <c r="H1408" s="348"/>
      <c r="I1408" s="336"/>
      <c r="J1408" s="28"/>
      <c r="K1408" s="30"/>
    </row>
    <row r="1409" spans="1:11" x14ac:dyDescent="0.25">
      <c r="E1409" s="254"/>
      <c r="F1409" s="335"/>
      <c r="G1409" s="348"/>
      <c r="H1409" s="348"/>
      <c r="I1409" s="336"/>
      <c r="J1409" s="28"/>
      <c r="K1409" s="30"/>
    </row>
    <row r="1410" spans="1:11" x14ac:dyDescent="0.25">
      <c r="E1410" s="254"/>
      <c r="F1410" s="335"/>
      <c r="G1410" s="348"/>
      <c r="H1410" s="348"/>
      <c r="I1410" s="336"/>
      <c r="J1410" s="28"/>
      <c r="K1410" s="30"/>
    </row>
    <row r="1411" spans="1:11" x14ac:dyDescent="0.25">
      <c r="A1411" s="23"/>
      <c r="E1411" s="254"/>
      <c r="F1411" s="310"/>
      <c r="G1411" s="346"/>
      <c r="H1411" s="346"/>
      <c r="I1411" s="311"/>
      <c r="J1411" s="28"/>
      <c r="K1411" s="30"/>
    </row>
    <row r="1412" spans="1:11" x14ac:dyDescent="0.25">
      <c r="A1412" s="23"/>
      <c r="E1412" s="254"/>
      <c r="F1412" s="310"/>
      <c r="G1412" s="346"/>
      <c r="H1412" s="346"/>
      <c r="I1412" s="311"/>
      <c r="J1412" s="28"/>
      <c r="K1412" s="30"/>
    </row>
    <row r="1413" spans="1:11" x14ac:dyDescent="0.25">
      <c r="A1413" s="23"/>
      <c r="E1413" s="254"/>
      <c r="F1413" s="310"/>
      <c r="G1413" s="346"/>
      <c r="H1413" s="346"/>
      <c r="I1413" s="311"/>
      <c r="J1413" s="28"/>
      <c r="K1413" s="30"/>
    </row>
    <row r="1414" spans="1:11" x14ac:dyDescent="0.25">
      <c r="A1414" s="23"/>
      <c r="E1414" s="254"/>
      <c r="F1414" s="310"/>
      <c r="G1414" s="346"/>
      <c r="H1414" s="346"/>
      <c r="I1414" s="311"/>
      <c r="J1414" s="28"/>
      <c r="K1414" s="30"/>
    </row>
    <row r="1415" spans="1:11" x14ac:dyDescent="0.25">
      <c r="A1415" s="23"/>
      <c r="B1415" s="23"/>
      <c r="C1415" s="349"/>
      <c r="D1415" s="339"/>
      <c r="E1415" s="338"/>
      <c r="F1415" s="310"/>
      <c r="G1415" s="346"/>
      <c r="H1415" s="346"/>
      <c r="I1415" s="336"/>
      <c r="J1415" s="28"/>
      <c r="K1415" s="127"/>
    </row>
    <row r="1416" spans="1:11" x14ac:dyDescent="0.25">
      <c r="E1416" s="254"/>
      <c r="F1416" s="335"/>
      <c r="G1416" s="348"/>
      <c r="H1416" s="348"/>
      <c r="I1416" s="336"/>
      <c r="J1416" s="28"/>
      <c r="K1416" s="30"/>
    </row>
    <row r="1417" spans="1:11" x14ac:dyDescent="0.25">
      <c r="E1417" s="254"/>
      <c r="F1417" s="335"/>
      <c r="G1417" s="348"/>
      <c r="H1417" s="348"/>
      <c r="I1417" s="336"/>
      <c r="J1417" s="28"/>
      <c r="K1417" s="30"/>
    </row>
    <row r="1418" spans="1:11" x14ac:dyDescent="0.25">
      <c r="E1418" s="254"/>
      <c r="F1418" s="335"/>
      <c r="G1418" s="348"/>
      <c r="H1418" s="348"/>
      <c r="I1418" s="336"/>
      <c r="J1418" s="28"/>
      <c r="K1418" s="30"/>
    </row>
    <row r="1419" spans="1:11" x14ac:dyDescent="0.25">
      <c r="A1419" s="23"/>
      <c r="E1419" s="254"/>
      <c r="F1419" s="310"/>
      <c r="G1419" s="346"/>
      <c r="H1419" s="346"/>
      <c r="I1419" s="311"/>
      <c r="J1419" s="28"/>
      <c r="K1419" s="30"/>
    </row>
    <row r="1420" spans="1:11" x14ac:dyDescent="0.25">
      <c r="A1420" s="23"/>
      <c r="E1420" s="254"/>
      <c r="F1420" s="310"/>
      <c r="G1420" s="346"/>
      <c r="H1420" s="346"/>
      <c r="I1420" s="311"/>
      <c r="J1420" s="28"/>
      <c r="K1420" s="30"/>
    </row>
    <row r="1421" spans="1:11" x14ac:dyDescent="0.25">
      <c r="A1421" s="23"/>
      <c r="B1421" s="23"/>
      <c r="C1421" s="349"/>
      <c r="D1421" s="339"/>
      <c r="E1421" s="338"/>
      <c r="F1421" s="310"/>
      <c r="G1421" s="346"/>
      <c r="H1421" s="346"/>
      <c r="I1421" s="336"/>
      <c r="J1421" s="28"/>
      <c r="K1421" s="127"/>
    </row>
    <row r="1422" spans="1:11" x14ac:dyDescent="0.25">
      <c r="A1422" s="23"/>
      <c r="E1422" s="254"/>
      <c r="F1422" s="310"/>
      <c r="G1422" s="346"/>
      <c r="H1422" s="346"/>
      <c r="I1422" s="311"/>
      <c r="J1422" s="28"/>
      <c r="K1422" s="30"/>
    </row>
    <row r="1423" spans="1:11" x14ac:dyDescent="0.25">
      <c r="A1423" s="23"/>
      <c r="E1423" s="254"/>
      <c r="F1423" s="310"/>
      <c r="G1423" s="346"/>
      <c r="H1423" s="346"/>
      <c r="I1423" s="311"/>
      <c r="J1423" s="28"/>
      <c r="K1423" s="30"/>
    </row>
    <row r="1424" spans="1:11" x14ac:dyDescent="0.25">
      <c r="A1424" s="23"/>
      <c r="E1424" s="254"/>
      <c r="F1424" s="335"/>
      <c r="G1424" s="346"/>
      <c r="H1424" s="346"/>
      <c r="I1424" s="336"/>
      <c r="J1424" s="28"/>
      <c r="K1424" s="30"/>
    </row>
    <row r="1425" spans="1:11" x14ac:dyDescent="0.25">
      <c r="A1425" s="23"/>
      <c r="B1425" s="23"/>
      <c r="C1425" s="349"/>
      <c r="D1425" s="339"/>
      <c r="E1425" s="338"/>
      <c r="F1425" s="310"/>
      <c r="G1425" s="346"/>
      <c r="H1425" s="346"/>
      <c r="I1425" s="336"/>
      <c r="J1425" s="28"/>
      <c r="K1425" s="127"/>
    </row>
    <row r="1426" spans="1:11" x14ac:dyDescent="0.25">
      <c r="A1426" s="23"/>
      <c r="B1426" s="23"/>
      <c r="C1426" s="349"/>
      <c r="D1426" s="339"/>
      <c r="E1426" s="338"/>
      <c r="F1426" s="310"/>
      <c r="G1426" s="346"/>
      <c r="H1426" s="346"/>
      <c r="I1426" s="336"/>
      <c r="J1426" s="28"/>
      <c r="K1426" s="127"/>
    </row>
    <row r="1427" spans="1:11" x14ac:dyDescent="0.25">
      <c r="A1427" s="23"/>
      <c r="B1427" s="23"/>
      <c r="C1427" s="349"/>
      <c r="D1427" s="339"/>
      <c r="E1427" s="338"/>
      <c r="F1427" s="310"/>
      <c r="G1427" s="346"/>
      <c r="H1427" s="346"/>
      <c r="I1427" s="336"/>
      <c r="J1427" s="28"/>
      <c r="K1427" s="127"/>
    </row>
    <row r="1428" spans="1:11" x14ac:dyDescent="0.25">
      <c r="A1428" s="23"/>
      <c r="B1428" s="23"/>
      <c r="C1428" s="349"/>
      <c r="D1428" s="339"/>
      <c r="E1428" s="338"/>
      <c r="F1428" s="310"/>
      <c r="G1428" s="346"/>
      <c r="H1428" s="346"/>
      <c r="I1428" s="336"/>
      <c r="J1428" s="28"/>
      <c r="K1428" s="127"/>
    </row>
    <row r="1429" spans="1:11" x14ac:dyDescent="0.25">
      <c r="A1429" s="23"/>
      <c r="B1429" s="23"/>
      <c r="C1429" s="349"/>
      <c r="D1429" s="339"/>
      <c r="E1429" s="338"/>
      <c r="F1429" s="310"/>
      <c r="G1429" s="346"/>
      <c r="H1429" s="346"/>
      <c r="I1429" s="336"/>
      <c r="J1429" s="28"/>
      <c r="K1429" s="127"/>
    </row>
    <row r="1430" spans="1:11" x14ac:dyDescent="0.25">
      <c r="A1430" s="23"/>
      <c r="B1430" s="23"/>
      <c r="C1430" s="349"/>
      <c r="D1430" s="339"/>
      <c r="E1430" s="338"/>
      <c r="F1430" s="310"/>
      <c r="G1430" s="346"/>
      <c r="H1430" s="346"/>
      <c r="I1430" s="336"/>
      <c r="J1430" s="28"/>
      <c r="K1430" s="127"/>
    </row>
    <row r="1431" spans="1:11" x14ac:dyDescent="0.25">
      <c r="A1431" s="23"/>
      <c r="E1431" s="254"/>
      <c r="F1431" s="335"/>
      <c r="G1431" s="346"/>
      <c r="H1431" s="346"/>
      <c r="I1431" s="336"/>
      <c r="J1431" s="28"/>
      <c r="K1431" s="30"/>
    </row>
    <row r="1432" spans="1:11" x14ac:dyDescent="0.25">
      <c r="A1432" s="23"/>
      <c r="E1432" s="254"/>
      <c r="F1432" s="335"/>
      <c r="G1432" s="346"/>
      <c r="H1432" s="346"/>
      <c r="I1432" s="336"/>
      <c r="J1432" s="28"/>
      <c r="K1432" s="30"/>
    </row>
    <row r="1433" spans="1:11" x14ac:dyDescent="0.25">
      <c r="A1433" s="23"/>
      <c r="E1433" s="254"/>
      <c r="F1433" s="335"/>
      <c r="G1433" s="346"/>
      <c r="H1433" s="346"/>
      <c r="I1433" s="336"/>
      <c r="J1433" s="28"/>
      <c r="K1433" s="30"/>
    </row>
    <row r="1434" spans="1:11" x14ac:dyDescent="0.25">
      <c r="A1434" s="23"/>
      <c r="E1434" s="254"/>
      <c r="F1434" s="335"/>
      <c r="G1434" s="346"/>
      <c r="H1434" s="346"/>
      <c r="I1434" s="336"/>
      <c r="J1434" s="28"/>
      <c r="K1434" s="30"/>
    </row>
    <row r="1435" spans="1:11" x14ac:dyDescent="0.25">
      <c r="A1435" s="23"/>
      <c r="E1435" s="254"/>
      <c r="F1435" s="335"/>
      <c r="G1435" s="346"/>
      <c r="H1435" s="346"/>
      <c r="I1435" s="336"/>
      <c r="J1435" s="28"/>
      <c r="K1435" s="30"/>
    </row>
    <row r="1436" spans="1:11" x14ac:dyDescent="0.25">
      <c r="A1436" s="23"/>
      <c r="E1436" s="254"/>
      <c r="F1436" s="335"/>
      <c r="G1436" s="346"/>
      <c r="H1436" s="346"/>
      <c r="I1436" s="336"/>
      <c r="J1436" s="28"/>
      <c r="K1436" s="30"/>
    </row>
    <row r="1437" spans="1:11" x14ac:dyDescent="0.25">
      <c r="A1437" s="23"/>
      <c r="B1437" s="23"/>
      <c r="C1437" s="349"/>
      <c r="D1437" s="339"/>
      <c r="E1437" s="338"/>
      <c r="F1437" s="310"/>
      <c r="G1437" s="346"/>
      <c r="H1437" s="346"/>
      <c r="I1437" s="336"/>
      <c r="J1437" s="28"/>
      <c r="K1437" s="127"/>
    </row>
    <row r="1438" spans="1:11" x14ac:dyDescent="0.25">
      <c r="A1438" s="23"/>
      <c r="B1438" s="23"/>
      <c r="C1438" s="349"/>
      <c r="D1438" s="339"/>
      <c r="E1438" s="338"/>
      <c r="F1438" s="310"/>
      <c r="G1438" s="346"/>
      <c r="H1438" s="346"/>
      <c r="I1438" s="336"/>
      <c r="J1438" s="28"/>
      <c r="K1438" s="127"/>
    </row>
    <row r="1439" spans="1:11" x14ac:dyDescent="0.25">
      <c r="E1439" s="254"/>
      <c r="F1439" s="335"/>
      <c r="G1439" s="348"/>
      <c r="H1439" s="348"/>
      <c r="I1439" s="336"/>
      <c r="J1439" s="28"/>
      <c r="K1439" s="30"/>
    </row>
    <row r="1440" spans="1:11" x14ac:dyDescent="0.25">
      <c r="E1440" s="254"/>
      <c r="F1440" s="335"/>
      <c r="G1440" s="348"/>
      <c r="H1440" s="348"/>
      <c r="I1440" s="336"/>
      <c r="J1440" s="28"/>
      <c r="K1440" s="30"/>
    </row>
    <row r="1441" spans="1:11" x14ac:dyDescent="0.25">
      <c r="E1441" s="254"/>
      <c r="F1441" s="335"/>
      <c r="G1441" s="348"/>
      <c r="H1441" s="348"/>
      <c r="I1441" s="336"/>
      <c r="J1441" s="28"/>
      <c r="K1441" s="30"/>
    </row>
    <row r="1442" spans="1:11" x14ac:dyDescent="0.25">
      <c r="E1442" s="254"/>
      <c r="F1442" s="335"/>
      <c r="G1442" s="348"/>
      <c r="H1442" s="348"/>
      <c r="I1442" s="336"/>
      <c r="J1442" s="28"/>
      <c r="K1442" s="30"/>
    </row>
    <row r="1443" spans="1:11" x14ac:dyDescent="0.25">
      <c r="E1443" s="254"/>
      <c r="F1443" s="335"/>
      <c r="G1443" s="348"/>
      <c r="H1443" s="348"/>
      <c r="I1443" s="336"/>
      <c r="J1443" s="28"/>
      <c r="K1443" s="30"/>
    </row>
    <row r="1444" spans="1:11" x14ac:dyDescent="0.25">
      <c r="E1444" s="254"/>
      <c r="F1444" s="335"/>
      <c r="G1444" s="348"/>
      <c r="H1444" s="348"/>
      <c r="I1444" s="336"/>
      <c r="J1444" s="28"/>
      <c r="K1444" s="30"/>
    </row>
    <row r="1445" spans="1:11" x14ac:dyDescent="0.25">
      <c r="A1445" s="23"/>
      <c r="B1445" s="23"/>
      <c r="C1445" s="349"/>
      <c r="D1445" s="339"/>
      <c r="E1445" s="338"/>
      <c r="F1445" s="310"/>
      <c r="G1445" s="346"/>
      <c r="H1445" s="346"/>
      <c r="I1445" s="311"/>
      <c r="J1445" s="28"/>
      <c r="K1445" s="127"/>
    </row>
    <row r="1446" spans="1:11" x14ac:dyDescent="0.25">
      <c r="A1446" s="23"/>
      <c r="B1446" s="23"/>
      <c r="C1446" s="349"/>
      <c r="D1446" s="339"/>
      <c r="E1446" s="338"/>
      <c r="F1446" s="310"/>
      <c r="G1446" s="346"/>
      <c r="H1446" s="346"/>
      <c r="I1446" s="311"/>
      <c r="J1446" s="28"/>
      <c r="K1446" s="127"/>
    </row>
    <row r="1447" spans="1:11" x14ac:dyDescent="0.25">
      <c r="A1447" s="23"/>
      <c r="B1447" s="23"/>
      <c r="C1447" s="349"/>
      <c r="D1447" s="339"/>
      <c r="E1447" s="338"/>
      <c r="F1447" s="310"/>
      <c r="G1447" s="346"/>
      <c r="H1447" s="346"/>
      <c r="I1447" s="311"/>
      <c r="J1447" s="28"/>
      <c r="K1447" s="127"/>
    </row>
    <row r="1448" spans="1:11" x14ac:dyDescent="0.25">
      <c r="A1448" s="23"/>
      <c r="B1448" s="23"/>
      <c r="C1448" s="349"/>
      <c r="D1448" s="339"/>
      <c r="E1448" s="338"/>
      <c r="F1448" s="310"/>
      <c r="G1448" s="346"/>
      <c r="H1448" s="346"/>
      <c r="I1448" s="311"/>
      <c r="J1448" s="28"/>
      <c r="K1448" s="127"/>
    </row>
    <row r="1449" spans="1:11" x14ac:dyDescent="0.25">
      <c r="A1449" s="23"/>
      <c r="B1449" s="23"/>
      <c r="C1449" s="349"/>
      <c r="D1449" s="339"/>
      <c r="E1449" s="338"/>
      <c r="F1449" s="310"/>
      <c r="G1449" s="346"/>
      <c r="H1449" s="346"/>
      <c r="I1449" s="311"/>
      <c r="J1449" s="28"/>
      <c r="K1449" s="127"/>
    </row>
    <row r="1450" spans="1:11" x14ac:dyDescent="0.25">
      <c r="E1450" s="254"/>
      <c r="F1450" s="335"/>
      <c r="G1450" s="348"/>
      <c r="H1450" s="348"/>
      <c r="I1450" s="336"/>
      <c r="J1450" s="28"/>
      <c r="K1450" s="30"/>
    </row>
    <row r="1451" spans="1:11" x14ac:dyDescent="0.25">
      <c r="C1451" s="349"/>
      <c r="D1451" s="339"/>
      <c r="E1451" s="254"/>
      <c r="F1451" s="335"/>
      <c r="G1451" s="348"/>
      <c r="H1451" s="348"/>
      <c r="I1451" s="336"/>
      <c r="J1451" s="28"/>
      <c r="K1451" s="127"/>
    </row>
    <row r="1452" spans="1:11" x14ac:dyDescent="0.25">
      <c r="E1452" s="254"/>
      <c r="F1452" s="335"/>
      <c r="G1452" s="348"/>
      <c r="H1452" s="348"/>
      <c r="I1452" s="336"/>
      <c r="J1452" s="28"/>
      <c r="K1452" s="30"/>
    </row>
    <row r="1453" spans="1:11" x14ac:dyDescent="0.25">
      <c r="E1453" s="254"/>
      <c r="F1453" s="335"/>
      <c r="G1453" s="348"/>
      <c r="H1453" s="348"/>
      <c r="I1453" s="336"/>
      <c r="J1453" s="28"/>
      <c r="K1453" s="30"/>
    </row>
    <row r="1454" spans="1:11" x14ac:dyDescent="0.25">
      <c r="E1454" s="254"/>
      <c r="F1454" s="335"/>
      <c r="G1454" s="348"/>
      <c r="H1454" s="348"/>
      <c r="I1454" s="336"/>
      <c r="J1454" s="28"/>
      <c r="K1454" s="30"/>
    </row>
    <row r="1455" spans="1:11" x14ac:dyDescent="0.25">
      <c r="E1455" s="254"/>
      <c r="F1455" s="335"/>
      <c r="G1455" s="348"/>
      <c r="H1455" s="348"/>
      <c r="I1455" s="336"/>
      <c r="J1455" s="28"/>
      <c r="K1455" s="30"/>
    </row>
    <row r="1456" spans="1:11" x14ac:dyDescent="0.25">
      <c r="E1456" s="254"/>
      <c r="F1456" s="335"/>
      <c r="G1456" s="348"/>
      <c r="H1456" s="348"/>
      <c r="I1456" s="336"/>
      <c r="J1456" s="28"/>
      <c r="K1456" s="30"/>
    </row>
    <row r="1457" spans="1:11" x14ac:dyDescent="0.25">
      <c r="E1457" s="254"/>
      <c r="F1457" s="335"/>
      <c r="G1457" s="348"/>
      <c r="H1457" s="348"/>
      <c r="I1457" s="336"/>
      <c r="J1457" s="28"/>
      <c r="K1457" s="30"/>
    </row>
    <row r="1458" spans="1:11" x14ac:dyDescent="0.25">
      <c r="A1458" s="23"/>
      <c r="E1458" s="254"/>
      <c r="F1458" s="310"/>
      <c r="G1458" s="346"/>
      <c r="H1458" s="346"/>
      <c r="I1458" s="311"/>
      <c r="J1458" s="28"/>
      <c r="K1458" s="30"/>
    </row>
    <row r="1459" spans="1:11" x14ac:dyDescent="0.25">
      <c r="A1459" s="23"/>
      <c r="E1459" s="254"/>
      <c r="F1459" s="310"/>
      <c r="G1459" s="346"/>
      <c r="H1459" s="346"/>
      <c r="I1459" s="311"/>
      <c r="J1459" s="28"/>
      <c r="K1459" s="30"/>
    </row>
    <row r="1460" spans="1:11" x14ac:dyDescent="0.25">
      <c r="A1460" s="23"/>
      <c r="E1460" s="254"/>
      <c r="F1460" s="310"/>
      <c r="G1460" s="346"/>
      <c r="H1460" s="346"/>
      <c r="I1460" s="311"/>
      <c r="J1460" s="28"/>
      <c r="K1460" s="30"/>
    </row>
    <row r="1461" spans="1:11" x14ac:dyDescent="0.25">
      <c r="A1461" s="23"/>
      <c r="E1461" s="254"/>
      <c r="F1461" s="310"/>
      <c r="G1461" s="346"/>
      <c r="H1461" s="346"/>
      <c r="I1461" s="311"/>
      <c r="J1461" s="28"/>
      <c r="K1461" s="30"/>
    </row>
    <row r="1462" spans="1:11" x14ac:dyDescent="0.25">
      <c r="A1462" s="23"/>
      <c r="E1462" s="254"/>
      <c r="F1462" s="310"/>
      <c r="G1462" s="346"/>
      <c r="H1462" s="346"/>
      <c r="I1462" s="311"/>
      <c r="J1462" s="28"/>
      <c r="K1462" s="30"/>
    </row>
    <row r="1463" spans="1:11" x14ac:dyDescent="0.25">
      <c r="E1463" s="254"/>
      <c r="F1463" s="335"/>
      <c r="G1463" s="348"/>
      <c r="H1463" s="348"/>
      <c r="I1463" s="336"/>
      <c r="J1463" s="28"/>
      <c r="K1463" s="30"/>
    </row>
    <row r="1464" spans="1:11" x14ac:dyDescent="0.25">
      <c r="E1464" s="254"/>
      <c r="F1464" s="335"/>
      <c r="G1464" s="348"/>
      <c r="H1464" s="348"/>
      <c r="I1464" s="336"/>
      <c r="J1464" s="28"/>
      <c r="K1464" s="30"/>
    </row>
    <row r="1465" spans="1:11" x14ac:dyDescent="0.25">
      <c r="E1465" s="254"/>
      <c r="F1465" s="335"/>
      <c r="G1465" s="348"/>
      <c r="H1465" s="348"/>
      <c r="I1465" s="336"/>
      <c r="J1465" s="28"/>
      <c r="K1465" s="30"/>
    </row>
    <row r="1466" spans="1:11" x14ac:dyDescent="0.25">
      <c r="A1466" s="23"/>
      <c r="B1466" s="23"/>
      <c r="C1466" s="349"/>
      <c r="D1466" s="339"/>
      <c r="E1466" s="338"/>
      <c r="F1466" s="310"/>
      <c r="G1466" s="346"/>
      <c r="H1466" s="346"/>
      <c r="I1466" s="311"/>
      <c r="J1466" s="28"/>
      <c r="K1466" s="127"/>
    </row>
    <row r="1467" spans="1:11" x14ac:dyDescent="0.25">
      <c r="A1467" s="23"/>
      <c r="B1467" s="23"/>
      <c r="C1467" s="349"/>
      <c r="D1467" s="339"/>
      <c r="E1467" s="338"/>
      <c r="F1467" s="310"/>
      <c r="G1467" s="346"/>
      <c r="H1467" s="346"/>
      <c r="I1467" s="311"/>
      <c r="J1467" s="28"/>
      <c r="K1467" s="127"/>
    </row>
    <row r="1468" spans="1:11" x14ac:dyDescent="0.25">
      <c r="A1468" s="23"/>
      <c r="E1468" s="254"/>
      <c r="F1468" s="310"/>
      <c r="G1468" s="346"/>
      <c r="H1468" s="346"/>
      <c r="I1468" s="311"/>
      <c r="J1468" s="28"/>
      <c r="K1468" s="30"/>
    </row>
    <row r="1469" spans="1:11" x14ac:dyDescent="0.25">
      <c r="A1469" s="23"/>
      <c r="E1469" s="254"/>
      <c r="F1469" s="310"/>
      <c r="G1469" s="346"/>
      <c r="H1469" s="346"/>
      <c r="I1469" s="311"/>
      <c r="J1469" s="28"/>
      <c r="K1469" s="30"/>
    </row>
    <row r="1470" spans="1:11" x14ac:dyDescent="0.25">
      <c r="A1470" s="23"/>
      <c r="E1470" s="254"/>
      <c r="F1470" s="310"/>
      <c r="G1470" s="346"/>
      <c r="H1470" s="346"/>
      <c r="I1470" s="311"/>
      <c r="J1470" s="28"/>
      <c r="K1470" s="30"/>
    </row>
    <row r="1471" spans="1:11" x14ac:dyDescent="0.25">
      <c r="A1471" s="23"/>
      <c r="E1471" s="254"/>
      <c r="F1471" s="310"/>
      <c r="G1471" s="346"/>
      <c r="H1471" s="346"/>
      <c r="I1471" s="311"/>
      <c r="J1471" s="28"/>
      <c r="K1471" s="30"/>
    </row>
    <row r="1472" spans="1:11" x14ac:dyDescent="0.25">
      <c r="A1472" s="23"/>
      <c r="E1472" s="254"/>
      <c r="F1472" s="310"/>
      <c r="G1472" s="346"/>
      <c r="H1472" s="346"/>
      <c r="I1472" s="311"/>
      <c r="J1472" s="28"/>
      <c r="K1472" s="30"/>
    </row>
    <row r="1473" spans="1:11" x14ac:dyDescent="0.25">
      <c r="A1473" s="23"/>
      <c r="E1473" s="254"/>
      <c r="F1473" s="335"/>
      <c r="G1473" s="346"/>
      <c r="H1473" s="346"/>
      <c r="I1473" s="336"/>
      <c r="J1473" s="28"/>
      <c r="K1473" s="30"/>
    </row>
    <row r="1474" spans="1:11" x14ac:dyDescent="0.25">
      <c r="A1474" s="23"/>
      <c r="E1474" s="254"/>
      <c r="F1474" s="335"/>
      <c r="G1474" s="346"/>
      <c r="H1474" s="346"/>
      <c r="I1474" s="336"/>
      <c r="J1474" s="28"/>
      <c r="K1474" s="30"/>
    </row>
    <row r="1475" spans="1:11" x14ac:dyDescent="0.25">
      <c r="A1475" s="23"/>
      <c r="E1475" s="254"/>
      <c r="F1475" s="335"/>
      <c r="G1475" s="346"/>
      <c r="H1475" s="346"/>
      <c r="I1475" s="336"/>
      <c r="J1475" s="28"/>
      <c r="K1475" s="30"/>
    </row>
    <row r="1476" spans="1:11" x14ac:dyDescent="0.25">
      <c r="A1476" s="23"/>
      <c r="E1476" s="254"/>
      <c r="F1476" s="335"/>
      <c r="G1476" s="346"/>
      <c r="H1476" s="346"/>
      <c r="I1476" s="336"/>
      <c r="J1476" s="28"/>
      <c r="K1476" s="30"/>
    </row>
    <row r="1477" spans="1:11" x14ac:dyDescent="0.25">
      <c r="A1477" s="23"/>
      <c r="E1477" s="254"/>
      <c r="F1477" s="335"/>
      <c r="G1477" s="346"/>
      <c r="H1477" s="346"/>
      <c r="I1477" s="336"/>
      <c r="J1477" s="28"/>
      <c r="K1477" s="30"/>
    </row>
    <row r="1478" spans="1:11" x14ac:dyDescent="0.25">
      <c r="A1478" s="23"/>
      <c r="E1478" s="254"/>
      <c r="F1478" s="335"/>
      <c r="G1478" s="346"/>
      <c r="H1478" s="346"/>
      <c r="I1478" s="336"/>
      <c r="J1478" s="28"/>
      <c r="K1478" s="30"/>
    </row>
    <row r="1479" spans="1:11" x14ac:dyDescent="0.25">
      <c r="A1479" s="23"/>
      <c r="E1479" s="254"/>
      <c r="F1479" s="335"/>
      <c r="G1479" s="346"/>
      <c r="H1479" s="346"/>
      <c r="I1479" s="336"/>
      <c r="J1479" s="28"/>
      <c r="K1479" s="30"/>
    </row>
    <row r="1480" spans="1:11" x14ac:dyDescent="0.25">
      <c r="A1480" s="23"/>
      <c r="E1480" s="254"/>
      <c r="F1480" s="335"/>
      <c r="G1480" s="346"/>
      <c r="H1480" s="346"/>
      <c r="I1480" s="336"/>
      <c r="J1480" s="28"/>
      <c r="K1480" s="30"/>
    </row>
    <row r="1481" spans="1:11" x14ac:dyDescent="0.25">
      <c r="A1481" s="23"/>
      <c r="E1481" s="254"/>
      <c r="F1481" s="335"/>
      <c r="G1481" s="346"/>
      <c r="H1481" s="346"/>
      <c r="I1481" s="336"/>
      <c r="J1481" s="28"/>
      <c r="K1481" s="30"/>
    </row>
    <row r="1482" spans="1:11" x14ac:dyDescent="0.25">
      <c r="A1482" s="23"/>
      <c r="E1482" s="254"/>
      <c r="F1482" s="335"/>
      <c r="G1482" s="346"/>
      <c r="H1482" s="346"/>
      <c r="I1482" s="336"/>
      <c r="J1482" s="28"/>
      <c r="K1482" s="30"/>
    </row>
    <row r="1483" spans="1:11" x14ac:dyDescent="0.25">
      <c r="A1483" s="23"/>
      <c r="E1483" s="254"/>
      <c r="F1483" s="335"/>
      <c r="G1483" s="346"/>
      <c r="H1483" s="346"/>
      <c r="I1483" s="336"/>
      <c r="J1483" s="28"/>
      <c r="K1483" s="30"/>
    </row>
    <row r="1484" spans="1:11" x14ac:dyDescent="0.25">
      <c r="A1484" s="23"/>
      <c r="E1484" s="254"/>
      <c r="F1484" s="335"/>
      <c r="G1484" s="346"/>
      <c r="H1484" s="346"/>
      <c r="I1484" s="336"/>
      <c r="J1484" s="28"/>
      <c r="K1484" s="30"/>
    </row>
    <row r="1485" spans="1:11" x14ac:dyDescent="0.25">
      <c r="A1485" s="23"/>
      <c r="B1485" s="23"/>
      <c r="C1485" s="349"/>
      <c r="D1485" s="339"/>
      <c r="E1485" s="338"/>
      <c r="F1485" s="310"/>
      <c r="G1485" s="346"/>
      <c r="H1485" s="346"/>
      <c r="I1485" s="336"/>
      <c r="J1485" s="28"/>
      <c r="K1485" s="127"/>
    </row>
    <row r="1486" spans="1:11" x14ac:dyDescent="0.25">
      <c r="A1486" s="23"/>
      <c r="B1486" s="23"/>
      <c r="C1486" s="349"/>
      <c r="D1486" s="339"/>
      <c r="E1486" s="338"/>
      <c r="F1486" s="310"/>
      <c r="G1486" s="346"/>
      <c r="H1486" s="346"/>
      <c r="I1486" s="336"/>
      <c r="J1486" s="28"/>
      <c r="K1486" s="127"/>
    </row>
    <row r="1487" spans="1:11" x14ac:dyDescent="0.25">
      <c r="E1487" s="254"/>
      <c r="F1487" s="335"/>
      <c r="G1487" s="348"/>
      <c r="H1487" s="348"/>
      <c r="I1487" s="336"/>
      <c r="J1487" s="28"/>
      <c r="K1487" s="30"/>
    </row>
    <row r="1488" spans="1:11" x14ac:dyDescent="0.25">
      <c r="E1488" s="254"/>
      <c r="F1488" s="335"/>
      <c r="G1488" s="348"/>
      <c r="H1488" s="348"/>
      <c r="I1488" s="336"/>
      <c r="J1488" s="28"/>
      <c r="K1488" s="30"/>
    </row>
    <row r="1489" spans="1:11" x14ac:dyDescent="0.25">
      <c r="E1489" s="254"/>
      <c r="F1489" s="335"/>
      <c r="G1489" s="348"/>
      <c r="H1489" s="348"/>
      <c r="I1489" s="336"/>
      <c r="J1489" s="28"/>
      <c r="K1489" s="30"/>
    </row>
    <row r="1490" spans="1:11" x14ac:dyDescent="0.25">
      <c r="E1490" s="254"/>
      <c r="F1490" s="335"/>
      <c r="G1490" s="348"/>
      <c r="H1490" s="348"/>
      <c r="I1490" s="336"/>
      <c r="J1490" s="28"/>
    </row>
    <row r="1491" spans="1:11" x14ac:dyDescent="0.25">
      <c r="F1491" s="335"/>
      <c r="G1491" s="348"/>
      <c r="H1491" s="348"/>
      <c r="I1491" s="336"/>
      <c r="J1491" s="28"/>
    </row>
    <row r="1492" spans="1:11" x14ac:dyDescent="0.25">
      <c r="F1492" s="335"/>
      <c r="G1492" s="348"/>
      <c r="H1492" s="348"/>
      <c r="I1492" s="336"/>
      <c r="J1492" s="28"/>
    </row>
    <row r="1493" spans="1:11" x14ac:dyDescent="0.25">
      <c r="A1493" s="23"/>
      <c r="B1493" s="23"/>
      <c r="C1493" s="349"/>
      <c r="D1493" s="339"/>
      <c r="E1493" s="280"/>
      <c r="F1493" s="310"/>
      <c r="G1493" s="346"/>
      <c r="H1493" s="346"/>
      <c r="I1493" s="311"/>
      <c r="J1493" s="28"/>
      <c r="K1493" s="129"/>
    </row>
    <row r="1494" spans="1:11" x14ac:dyDescent="0.25">
      <c r="A1494" s="23"/>
      <c r="B1494" s="23"/>
      <c r="C1494" s="349"/>
      <c r="D1494" s="339"/>
      <c r="E1494" s="280"/>
      <c r="F1494" s="310"/>
      <c r="G1494" s="346"/>
      <c r="H1494" s="346"/>
      <c r="I1494" s="311"/>
      <c r="J1494" s="28"/>
      <c r="K1494" s="129"/>
    </row>
    <row r="1495" spans="1:11" x14ac:dyDescent="0.25">
      <c r="A1495" s="23"/>
      <c r="B1495" s="23"/>
      <c r="C1495" s="349"/>
      <c r="D1495" s="339"/>
      <c r="E1495" s="280"/>
      <c r="F1495" s="310"/>
      <c r="G1495" s="346"/>
      <c r="H1495" s="346"/>
      <c r="I1495" s="311"/>
      <c r="J1495" s="28"/>
      <c r="K1495" s="129"/>
    </row>
    <row r="1496" spans="1:11" x14ac:dyDescent="0.25">
      <c r="A1496" s="23"/>
      <c r="B1496" s="23"/>
      <c r="C1496" s="349"/>
      <c r="D1496" s="339"/>
      <c r="E1496" s="280"/>
      <c r="F1496" s="310"/>
      <c r="G1496" s="346"/>
      <c r="H1496" s="346"/>
      <c r="I1496" s="311"/>
      <c r="J1496" s="28"/>
      <c r="K1496" s="129"/>
    </row>
    <row r="1497" spans="1:11" x14ac:dyDescent="0.25">
      <c r="F1497" s="335"/>
      <c r="G1497" s="348"/>
      <c r="H1497" s="348"/>
      <c r="I1497" s="336"/>
      <c r="J1497" s="28"/>
    </row>
    <row r="1498" spans="1:11" x14ac:dyDescent="0.25">
      <c r="A1498" s="23"/>
      <c r="F1498" s="335"/>
      <c r="G1498" s="348"/>
      <c r="H1498" s="348"/>
      <c r="I1498" s="336"/>
      <c r="J1498" s="28"/>
    </row>
    <row r="1499" spans="1:11" x14ac:dyDescent="0.25">
      <c r="C1499" s="349"/>
      <c r="D1499" s="339"/>
      <c r="E1499" s="254"/>
      <c r="F1499" s="335"/>
      <c r="G1499" s="348"/>
      <c r="H1499" s="348"/>
      <c r="I1499" s="336"/>
      <c r="J1499" s="28"/>
      <c r="K1499" s="129"/>
    </row>
    <row r="1500" spans="1:11" x14ac:dyDescent="0.25">
      <c r="C1500" s="349"/>
      <c r="D1500" s="339"/>
      <c r="E1500" s="254"/>
      <c r="F1500" s="335"/>
      <c r="G1500" s="348"/>
      <c r="H1500" s="348"/>
      <c r="I1500" s="336"/>
      <c r="J1500" s="28"/>
      <c r="K1500" s="129"/>
    </row>
    <row r="1501" spans="1:11" x14ac:dyDescent="0.25">
      <c r="C1501" s="349"/>
      <c r="D1501" s="339"/>
      <c r="E1501" s="254"/>
      <c r="F1501" s="335"/>
      <c r="G1501" s="348"/>
      <c r="H1501" s="348"/>
      <c r="I1501" s="336"/>
      <c r="J1501" s="28"/>
      <c r="K1501" s="129"/>
    </row>
    <row r="1502" spans="1:11" x14ac:dyDescent="0.25">
      <c r="E1502" s="254"/>
      <c r="F1502" s="335"/>
      <c r="G1502" s="348"/>
      <c r="H1502" s="348"/>
      <c r="I1502" s="336"/>
    </row>
    <row r="1503" spans="1:11" x14ac:dyDescent="0.25">
      <c r="E1503" s="254"/>
      <c r="F1503" s="335"/>
      <c r="G1503" s="348"/>
      <c r="H1503" s="348"/>
      <c r="I1503" s="336"/>
    </row>
    <row r="1504" spans="1:11" x14ac:dyDescent="0.25">
      <c r="E1504" s="254"/>
      <c r="F1504" s="335"/>
      <c r="G1504" s="348"/>
      <c r="H1504" s="348"/>
      <c r="I1504" s="336"/>
    </row>
    <row r="1505" spans="1:9" x14ac:dyDescent="0.25">
      <c r="E1505" s="254"/>
      <c r="F1505" s="335"/>
      <c r="G1505" s="348"/>
      <c r="H1505" s="348"/>
      <c r="I1505" s="336"/>
    </row>
    <row r="1506" spans="1:9" x14ac:dyDescent="0.25">
      <c r="E1506" s="254"/>
      <c r="F1506" s="335"/>
      <c r="G1506" s="348"/>
      <c r="H1506" s="348"/>
      <c r="I1506" s="336"/>
    </row>
    <row r="1507" spans="1:9" x14ac:dyDescent="0.25">
      <c r="F1507" s="335"/>
      <c r="G1507" s="348"/>
      <c r="H1507" s="348"/>
      <c r="I1507" s="336"/>
    </row>
    <row r="1508" spans="1:9" x14ac:dyDescent="0.25">
      <c r="A1508" s="23"/>
      <c r="F1508" s="310"/>
      <c r="G1508" s="346"/>
      <c r="H1508" s="346"/>
      <c r="I1508" s="311"/>
    </row>
    <row r="1509" spans="1:9" x14ac:dyDescent="0.25">
      <c r="A1509" s="23"/>
      <c r="F1509" s="310"/>
      <c r="G1509" s="346"/>
      <c r="H1509" s="346"/>
      <c r="I1509" s="311"/>
    </row>
    <row r="1510" spans="1:9" x14ac:dyDescent="0.25">
      <c r="A1510" s="23"/>
      <c r="F1510" s="310"/>
      <c r="G1510" s="346"/>
      <c r="H1510" s="346"/>
      <c r="I1510" s="311"/>
    </row>
    <row r="1511" spans="1:9" x14ac:dyDescent="0.25">
      <c r="A1511" s="23"/>
      <c r="F1511" s="310"/>
      <c r="G1511" s="346"/>
      <c r="H1511" s="346"/>
      <c r="I1511" s="311"/>
    </row>
    <row r="1512" spans="1:9" x14ac:dyDescent="0.25">
      <c r="F1512" s="335"/>
      <c r="G1512" s="348"/>
      <c r="H1512" s="348"/>
      <c r="I1512" s="336"/>
    </row>
    <row r="1513" spans="1:9" x14ac:dyDescent="0.25">
      <c r="A1513" s="23"/>
      <c r="F1513" s="335"/>
      <c r="G1513" s="348"/>
      <c r="H1513" s="348"/>
      <c r="I1513" s="336"/>
    </row>
    <row r="1514" spans="1:9" x14ac:dyDescent="0.25">
      <c r="E1514" s="254"/>
      <c r="F1514" s="335"/>
      <c r="G1514" s="348"/>
      <c r="H1514" s="348"/>
      <c r="I1514" s="336"/>
    </row>
    <row r="1515" spans="1:9" x14ac:dyDescent="0.25">
      <c r="E1515" s="254"/>
      <c r="F1515" s="335"/>
      <c r="G1515" s="348"/>
      <c r="H1515" s="348"/>
      <c r="I1515" s="336"/>
    </row>
    <row r="1516" spans="1:9" x14ac:dyDescent="0.25">
      <c r="F1516" s="335"/>
      <c r="G1516" s="348"/>
      <c r="H1516" s="348"/>
      <c r="I1516" s="336"/>
    </row>
    <row r="1517" spans="1:9" x14ac:dyDescent="0.25">
      <c r="F1517" s="335"/>
      <c r="G1517" s="348"/>
      <c r="H1517" s="348"/>
      <c r="I1517" s="336"/>
    </row>
    <row r="1518" spans="1:9" x14ac:dyDescent="0.25">
      <c r="A1518" s="23"/>
      <c r="F1518" s="310"/>
      <c r="G1518" s="346"/>
      <c r="H1518" s="346"/>
      <c r="I1518" s="311"/>
    </row>
    <row r="1519" spans="1:9" x14ac:dyDescent="0.25">
      <c r="F1519" s="335"/>
      <c r="G1519" s="348"/>
      <c r="H1519" s="348"/>
      <c r="I1519" s="336"/>
    </row>
    <row r="1520" spans="1:9" x14ac:dyDescent="0.25">
      <c r="A1520" s="23"/>
      <c r="F1520" s="335"/>
      <c r="G1520" s="348"/>
      <c r="H1520" s="348"/>
      <c r="I1520" s="336"/>
    </row>
    <row r="1521" spans="1:11" x14ac:dyDescent="0.25">
      <c r="E1521" s="254"/>
      <c r="F1521" s="335"/>
      <c r="G1521" s="348"/>
      <c r="H1521" s="348"/>
      <c r="I1521" s="336"/>
    </row>
    <row r="1522" spans="1:11" x14ac:dyDescent="0.25">
      <c r="A1522" s="23"/>
      <c r="B1522" s="23"/>
      <c r="C1522" s="349"/>
      <c r="D1522" s="339"/>
      <c r="E1522" s="338"/>
      <c r="F1522" s="310"/>
      <c r="G1522" s="346"/>
      <c r="H1522" s="346"/>
      <c r="I1522" s="311"/>
      <c r="K1522" s="129"/>
    </row>
    <row r="1523" spans="1:11" x14ac:dyDescent="0.25">
      <c r="F1523" s="335"/>
      <c r="G1523" s="348"/>
      <c r="H1523" s="348"/>
      <c r="I1523" s="336"/>
    </row>
    <row r="1524" spans="1:11" x14ac:dyDescent="0.25">
      <c r="A1524" s="23"/>
      <c r="E1524" s="254"/>
      <c r="F1524" s="310"/>
      <c r="G1524" s="346"/>
      <c r="H1524" s="346"/>
      <c r="I1524" s="311"/>
    </row>
    <row r="1525" spans="1:11" x14ac:dyDescent="0.25">
      <c r="A1525" s="23"/>
      <c r="E1525" s="254"/>
      <c r="F1525" s="310"/>
      <c r="G1525" s="346"/>
      <c r="H1525" s="346"/>
      <c r="I1525" s="311"/>
    </row>
    <row r="1526" spans="1:11" x14ac:dyDescent="0.25">
      <c r="A1526" s="23"/>
      <c r="E1526" s="254"/>
      <c r="F1526" s="310"/>
      <c r="G1526" s="346"/>
      <c r="H1526" s="346"/>
      <c r="I1526" s="311"/>
    </row>
    <row r="1527" spans="1:11" x14ac:dyDescent="0.25">
      <c r="A1527" s="23"/>
      <c r="E1527" s="254"/>
      <c r="F1527" s="310"/>
      <c r="G1527" s="346"/>
      <c r="H1527" s="346"/>
      <c r="I1527" s="311"/>
    </row>
    <row r="1528" spans="1:11" x14ac:dyDescent="0.25">
      <c r="A1528" s="23"/>
      <c r="E1528" s="254"/>
      <c r="F1528" s="310"/>
      <c r="G1528" s="346"/>
      <c r="H1528" s="346"/>
      <c r="I1528" s="311"/>
    </row>
    <row r="1529" spans="1:11" x14ac:dyDescent="0.25">
      <c r="A1529" s="23"/>
      <c r="E1529" s="254"/>
      <c r="F1529" s="310"/>
      <c r="G1529" s="346"/>
      <c r="H1529" s="346"/>
      <c r="I1529" s="311"/>
    </row>
    <row r="1530" spans="1:11" x14ac:dyDescent="0.25">
      <c r="A1530" s="23"/>
      <c r="E1530" s="254"/>
      <c r="F1530" s="310"/>
      <c r="G1530" s="346"/>
      <c r="H1530" s="346"/>
      <c r="I1530" s="311"/>
    </row>
    <row r="1531" spans="1:11" x14ac:dyDescent="0.25">
      <c r="A1531" s="23"/>
      <c r="E1531" s="254"/>
      <c r="F1531" s="310"/>
      <c r="G1531" s="346"/>
      <c r="H1531" s="346"/>
      <c r="I1531" s="311"/>
    </row>
    <row r="1532" spans="1:11" x14ac:dyDescent="0.25">
      <c r="A1532" s="23"/>
      <c r="E1532" s="254"/>
      <c r="F1532" s="310"/>
      <c r="G1532" s="346"/>
      <c r="H1532" s="346"/>
      <c r="I1532" s="311"/>
    </row>
    <row r="1533" spans="1:11" x14ac:dyDescent="0.25">
      <c r="A1533" s="23"/>
      <c r="B1533" s="23"/>
      <c r="C1533" s="349"/>
      <c r="D1533" s="339"/>
      <c r="E1533" s="338"/>
      <c r="F1533" s="310"/>
      <c r="G1533" s="346"/>
      <c r="H1533" s="346"/>
      <c r="I1533" s="336"/>
      <c r="K1533" s="129"/>
    </row>
    <row r="1534" spans="1:11" x14ac:dyDescent="0.25">
      <c r="A1534" s="23"/>
      <c r="B1534" s="23"/>
      <c r="C1534" s="349"/>
      <c r="D1534" s="339"/>
      <c r="E1534" s="338"/>
      <c r="F1534" s="310"/>
      <c r="G1534" s="346"/>
      <c r="H1534" s="346"/>
      <c r="I1534" s="336"/>
      <c r="K1534" s="129"/>
    </row>
    <row r="1535" spans="1:11" x14ac:dyDescent="0.25">
      <c r="E1535" s="254"/>
      <c r="F1535" s="335"/>
      <c r="G1535" s="348"/>
      <c r="H1535" s="348"/>
      <c r="I1535" s="336"/>
    </row>
    <row r="1536" spans="1:11" x14ac:dyDescent="0.25">
      <c r="E1536" s="254"/>
      <c r="F1536" s="335"/>
      <c r="G1536" s="348"/>
      <c r="H1536" s="348"/>
      <c r="I1536" s="336"/>
    </row>
    <row r="1537" spans="1:11" x14ac:dyDescent="0.25">
      <c r="E1537" s="254"/>
      <c r="F1537" s="335"/>
      <c r="G1537" s="348"/>
      <c r="H1537" s="348"/>
      <c r="I1537" s="336"/>
    </row>
    <row r="1538" spans="1:11" x14ac:dyDescent="0.25">
      <c r="F1538" s="335"/>
      <c r="G1538" s="348"/>
      <c r="H1538" s="348"/>
      <c r="I1538" s="336"/>
    </row>
    <row r="1539" spans="1:11" x14ac:dyDescent="0.25">
      <c r="F1539" s="335"/>
      <c r="G1539" s="348"/>
      <c r="H1539" s="348"/>
      <c r="I1539" s="336"/>
    </row>
    <row r="1540" spans="1:11" x14ac:dyDescent="0.25">
      <c r="E1540" s="254"/>
      <c r="F1540" s="335"/>
      <c r="G1540" s="348"/>
      <c r="H1540" s="348"/>
      <c r="I1540" s="336"/>
      <c r="K1540" s="360"/>
    </row>
    <row r="1541" spans="1:11" x14ac:dyDescent="0.25">
      <c r="A1541" s="23"/>
      <c r="B1541" s="23"/>
      <c r="C1541" s="349"/>
      <c r="D1541" s="339"/>
      <c r="E1541" s="280"/>
      <c r="F1541" s="310"/>
      <c r="G1541" s="346"/>
      <c r="H1541" s="346"/>
      <c r="I1541" s="311"/>
      <c r="K1541" s="129"/>
    </row>
    <row r="1542" spans="1:11" x14ac:dyDescent="0.25">
      <c r="A1542" s="23"/>
      <c r="B1542" s="23"/>
      <c r="C1542" s="349"/>
      <c r="D1542" s="339"/>
      <c r="E1542" s="280"/>
      <c r="F1542" s="310"/>
      <c r="G1542" s="346"/>
      <c r="H1542" s="346"/>
      <c r="I1542" s="311"/>
      <c r="K1542" s="129"/>
    </row>
    <row r="1543" spans="1:11" x14ac:dyDescent="0.25">
      <c r="A1543" s="23"/>
      <c r="B1543" s="23"/>
      <c r="C1543" s="349"/>
      <c r="D1543" s="339"/>
      <c r="E1543" s="280"/>
      <c r="F1543" s="310"/>
      <c r="G1543" s="346"/>
      <c r="H1543" s="346"/>
      <c r="I1543" s="311"/>
      <c r="K1543" s="129"/>
    </row>
    <row r="1544" spans="1:11" x14ac:dyDescent="0.25">
      <c r="F1544" s="335"/>
      <c r="G1544" s="348"/>
      <c r="H1544" s="348"/>
      <c r="I1544" s="336"/>
    </row>
    <row r="1545" spans="1:11" x14ac:dyDescent="0.25">
      <c r="A1545" s="23"/>
      <c r="F1545" s="335"/>
      <c r="G1545" s="348"/>
      <c r="H1545" s="348"/>
      <c r="I1545" s="336"/>
    </row>
    <row r="1546" spans="1:11" x14ac:dyDescent="0.25">
      <c r="F1546" s="335"/>
      <c r="G1546" s="348"/>
      <c r="H1546" s="348"/>
      <c r="I1546" s="336"/>
    </row>
    <row r="1547" spans="1:11" x14ac:dyDescent="0.25">
      <c r="E1547" s="254"/>
      <c r="F1547" s="335"/>
      <c r="G1547" s="348"/>
      <c r="H1547" s="348"/>
      <c r="I1547" s="336"/>
    </row>
    <row r="1548" spans="1:11" x14ac:dyDescent="0.25">
      <c r="E1548" s="254"/>
      <c r="F1548" s="335"/>
      <c r="G1548" s="348"/>
      <c r="H1548" s="348"/>
      <c r="I1548" s="336"/>
    </row>
    <row r="1549" spans="1:11" x14ac:dyDescent="0.25">
      <c r="E1549" s="254"/>
      <c r="F1549" s="335"/>
      <c r="G1549" s="348"/>
      <c r="H1549" s="348"/>
      <c r="I1549" s="336"/>
    </row>
    <row r="1550" spans="1:11" x14ac:dyDescent="0.25">
      <c r="E1550" s="254"/>
      <c r="F1550" s="335"/>
      <c r="G1550" s="348"/>
      <c r="H1550" s="348"/>
      <c r="I1550" s="336"/>
    </row>
    <row r="1551" spans="1:11" x14ac:dyDescent="0.25">
      <c r="E1551" s="254"/>
      <c r="F1551" s="335"/>
      <c r="G1551" s="348"/>
      <c r="H1551" s="348"/>
      <c r="I1551" s="336"/>
    </row>
    <row r="1552" spans="1:11" x14ac:dyDescent="0.25">
      <c r="E1552" s="254"/>
      <c r="F1552" s="335"/>
      <c r="G1552" s="348"/>
      <c r="H1552" s="348"/>
      <c r="I1552" s="336"/>
    </row>
    <row r="1553" spans="1:9" x14ac:dyDescent="0.25">
      <c r="E1553" s="254"/>
      <c r="F1553" s="335"/>
      <c r="G1553" s="348"/>
      <c r="H1553" s="348"/>
      <c r="I1553" s="336"/>
    </row>
    <row r="1554" spans="1:9" x14ac:dyDescent="0.25">
      <c r="E1554" s="254"/>
      <c r="F1554" s="335"/>
      <c r="G1554" s="348"/>
      <c r="H1554" s="348"/>
      <c r="I1554" s="336"/>
    </row>
    <row r="1555" spans="1:9" x14ac:dyDescent="0.25">
      <c r="F1555" s="335"/>
      <c r="G1555" s="348"/>
      <c r="H1555" s="348"/>
      <c r="I1555" s="336"/>
    </row>
    <row r="1556" spans="1:9" x14ac:dyDescent="0.25">
      <c r="A1556" s="23"/>
      <c r="F1556" s="310"/>
      <c r="G1556" s="346"/>
      <c r="H1556" s="346"/>
      <c r="I1556" s="311"/>
    </row>
    <row r="1557" spans="1:9" x14ac:dyDescent="0.25">
      <c r="A1557" s="23"/>
      <c r="F1557" s="310"/>
      <c r="G1557" s="346"/>
      <c r="H1557" s="346"/>
      <c r="I1557" s="311"/>
    </row>
    <row r="1558" spans="1:9" x14ac:dyDescent="0.25">
      <c r="A1558" s="23"/>
      <c r="F1558" s="310"/>
      <c r="G1558" s="346"/>
      <c r="H1558" s="346"/>
      <c r="I1558" s="311"/>
    </row>
    <row r="1559" spans="1:9" x14ac:dyDescent="0.25">
      <c r="A1559" s="23"/>
      <c r="F1559" s="310"/>
      <c r="G1559" s="346"/>
      <c r="H1559" s="346"/>
      <c r="I1559" s="311"/>
    </row>
    <row r="1560" spans="1:9" x14ac:dyDescent="0.25">
      <c r="F1560" s="335"/>
      <c r="G1560" s="348"/>
      <c r="H1560" s="348"/>
      <c r="I1560" s="336"/>
    </row>
    <row r="1561" spans="1:9" x14ac:dyDescent="0.25">
      <c r="A1561" s="23"/>
      <c r="F1561" s="335"/>
      <c r="G1561" s="348"/>
      <c r="H1561" s="348"/>
      <c r="I1561" s="336"/>
    </row>
    <row r="1562" spans="1:9" x14ac:dyDescent="0.25">
      <c r="E1562" s="254"/>
      <c r="F1562" s="335"/>
      <c r="G1562" s="348"/>
      <c r="H1562" s="348"/>
      <c r="I1562" s="336"/>
    </row>
    <row r="1563" spans="1:9" x14ac:dyDescent="0.25">
      <c r="E1563" s="254"/>
      <c r="F1563" s="335"/>
      <c r="G1563" s="348"/>
      <c r="H1563" s="348"/>
      <c r="I1563" s="336"/>
    </row>
    <row r="1564" spans="1:9" x14ac:dyDescent="0.25">
      <c r="F1564" s="335"/>
      <c r="G1564" s="348"/>
      <c r="H1564" s="348"/>
      <c r="I1564" s="336"/>
    </row>
    <row r="1565" spans="1:9" x14ac:dyDescent="0.25">
      <c r="A1565" s="23"/>
      <c r="F1565" s="310"/>
      <c r="G1565" s="346"/>
      <c r="H1565" s="346"/>
      <c r="I1565" s="311"/>
    </row>
    <row r="1566" spans="1:9" x14ac:dyDescent="0.25">
      <c r="F1566" s="335"/>
      <c r="G1566" s="348"/>
      <c r="H1566" s="348"/>
      <c r="I1566" s="336"/>
    </row>
    <row r="1567" spans="1:9" x14ac:dyDescent="0.25">
      <c r="A1567" s="23"/>
      <c r="F1567" s="335"/>
      <c r="G1567" s="348"/>
      <c r="H1567" s="348"/>
      <c r="I1567" s="336"/>
    </row>
    <row r="1568" spans="1:9" x14ac:dyDescent="0.25">
      <c r="E1568" s="254"/>
      <c r="F1568" s="335"/>
      <c r="G1568" s="348"/>
      <c r="H1568" s="348"/>
      <c r="I1568" s="336"/>
    </row>
    <row r="1569" spans="1:11" x14ac:dyDescent="0.25">
      <c r="A1569" s="23"/>
      <c r="B1569" s="23"/>
      <c r="C1569" s="349"/>
      <c r="D1569" s="339"/>
      <c r="E1569" s="280"/>
      <c r="F1569" s="310"/>
      <c r="G1569" s="346"/>
      <c r="H1569" s="346"/>
      <c r="I1569" s="311"/>
      <c r="K1569" s="129"/>
    </row>
    <row r="1570" spans="1:11" x14ac:dyDescent="0.25">
      <c r="F1570" s="335"/>
      <c r="G1570" s="348"/>
      <c r="H1570" s="348"/>
      <c r="I1570" s="336"/>
    </row>
    <row r="1571" spans="1:11" x14ac:dyDescent="0.25">
      <c r="A1571" s="23"/>
      <c r="B1571" s="23"/>
      <c r="C1571" s="349"/>
      <c r="D1571" s="339"/>
      <c r="E1571" s="338"/>
      <c r="F1571" s="310"/>
      <c r="G1571" s="346"/>
      <c r="H1571" s="346"/>
      <c r="I1571" s="311"/>
      <c r="K1571" s="129"/>
    </row>
    <row r="1572" spans="1:11" x14ac:dyDescent="0.25">
      <c r="A1572" s="23"/>
      <c r="B1572" s="23"/>
      <c r="C1572" s="349"/>
      <c r="D1572" s="339"/>
      <c r="E1572" s="338"/>
      <c r="F1572" s="338"/>
      <c r="G1572" s="351"/>
      <c r="H1572" s="358"/>
      <c r="I1572" s="339"/>
      <c r="K1572" s="129"/>
    </row>
    <row r="1573" spans="1:11" x14ac:dyDescent="0.25">
      <c r="A1573" s="23"/>
      <c r="B1573" s="23"/>
      <c r="C1573" s="349"/>
      <c r="D1573" s="339"/>
      <c r="E1573" s="338"/>
      <c r="F1573" s="338"/>
      <c r="G1573" s="351"/>
      <c r="H1573" s="358"/>
      <c r="I1573" s="339"/>
      <c r="K1573" s="129"/>
    </row>
    <row r="1574" spans="1:11" x14ac:dyDescent="0.25">
      <c r="A1574" s="23"/>
      <c r="B1574" s="23"/>
      <c r="C1574" s="349"/>
      <c r="D1574" s="339"/>
      <c r="E1574" s="338"/>
      <c r="F1574" s="338"/>
      <c r="G1574" s="351"/>
      <c r="H1574" s="358"/>
      <c r="I1574" s="339"/>
      <c r="K1574" s="129"/>
    </row>
    <row r="1575" spans="1:11" x14ac:dyDescent="0.25">
      <c r="A1575" s="23"/>
      <c r="B1575" s="23"/>
      <c r="C1575" s="349"/>
      <c r="D1575" s="339"/>
      <c r="E1575" s="338"/>
      <c r="F1575" s="338"/>
      <c r="G1575" s="351"/>
      <c r="H1575" s="358"/>
      <c r="I1575" s="339"/>
      <c r="K1575" s="129"/>
    </row>
    <row r="1576" spans="1:11" x14ac:dyDescent="0.25">
      <c r="A1576" s="23"/>
      <c r="B1576" s="23"/>
      <c r="C1576" s="349"/>
      <c r="D1576" s="339"/>
      <c r="E1576" s="338"/>
      <c r="F1576" s="338"/>
      <c r="G1576" s="351"/>
      <c r="H1576" s="358"/>
      <c r="I1576" s="339"/>
      <c r="K1576" s="129"/>
    </row>
    <row r="1577" spans="1:11" x14ac:dyDescent="0.25">
      <c r="A1577" s="23"/>
      <c r="B1577" s="23"/>
      <c r="C1577" s="349"/>
      <c r="D1577" s="339"/>
      <c r="E1577" s="338"/>
      <c r="F1577" s="338"/>
      <c r="G1577" s="351"/>
      <c r="H1577" s="358"/>
      <c r="I1577" s="339"/>
      <c r="K1577" s="129"/>
    </row>
    <row r="1578" spans="1:11" x14ac:dyDescent="0.25">
      <c r="A1578" s="23"/>
      <c r="B1578" s="23"/>
      <c r="C1578" s="349"/>
      <c r="D1578" s="339"/>
      <c r="E1578" s="338"/>
      <c r="F1578" s="338"/>
      <c r="G1578" s="351"/>
      <c r="H1578" s="358"/>
      <c r="I1578" s="339"/>
      <c r="K1578" s="129"/>
    </row>
    <row r="1579" spans="1:11" x14ac:dyDescent="0.25">
      <c r="A1579" s="23"/>
      <c r="B1579" s="23"/>
      <c r="C1579" s="349"/>
      <c r="D1579" s="339"/>
      <c r="E1579" s="338"/>
      <c r="F1579" s="338"/>
      <c r="G1579" s="351"/>
      <c r="H1579" s="358"/>
      <c r="I1579" s="339"/>
      <c r="K1579" s="129"/>
    </row>
    <row r="1580" spans="1:11" x14ac:dyDescent="0.25">
      <c r="A1580" s="23"/>
      <c r="B1580" s="23"/>
      <c r="C1580" s="349"/>
      <c r="D1580" s="339"/>
      <c r="E1580" s="338"/>
      <c r="F1580" s="338"/>
      <c r="G1580" s="351"/>
      <c r="H1580" s="358"/>
      <c r="I1580" s="339"/>
      <c r="K1580" s="129"/>
    </row>
    <row r="1581" spans="1:11" x14ac:dyDescent="0.25">
      <c r="A1581" s="23"/>
      <c r="B1581" s="23"/>
      <c r="C1581" s="349"/>
      <c r="D1581" s="339"/>
      <c r="E1581" s="338"/>
      <c r="F1581" s="338"/>
      <c r="G1581" s="351"/>
      <c r="H1581" s="358"/>
      <c r="I1581" s="339"/>
      <c r="K1581" s="129"/>
    </row>
    <row r="1582" spans="1:11" x14ac:dyDescent="0.25">
      <c r="A1582" s="23"/>
      <c r="B1582" s="23"/>
      <c r="C1582" s="349"/>
      <c r="D1582" s="339"/>
      <c r="E1582" s="338"/>
      <c r="F1582" s="338"/>
      <c r="G1582" s="351"/>
      <c r="H1582" s="358"/>
      <c r="I1582" s="339"/>
      <c r="K1582" s="129"/>
    </row>
    <row r="1583" spans="1:11" x14ac:dyDescent="0.25">
      <c r="A1583" s="23"/>
      <c r="B1583" s="23"/>
      <c r="C1583" s="349"/>
      <c r="D1583" s="339"/>
      <c r="E1583" s="338"/>
      <c r="F1583" s="338"/>
      <c r="G1583" s="358"/>
      <c r="H1583" s="358"/>
      <c r="K1583" s="129"/>
    </row>
    <row r="1584" spans="1:11" x14ac:dyDescent="0.25">
      <c r="A1584" s="23"/>
      <c r="B1584" s="23"/>
      <c r="C1584" s="349"/>
      <c r="D1584" s="339"/>
      <c r="E1584" s="338"/>
      <c r="F1584" s="338"/>
      <c r="G1584" s="358"/>
      <c r="H1584" s="358"/>
      <c r="K1584" s="129"/>
    </row>
    <row r="1585" spans="1:11" x14ac:dyDescent="0.25">
      <c r="E1585" s="254"/>
      <c r="F1585" s="335"/>
      <c r="G1585" s="348"/>
      <c r="H1585" s="348"/>
      <c r="I1585" s="336"/>
    </row>
    <row r="1586" spans="1:11" x14ac:dyDescent="0.25">
      <c r="E1586" s="254"/>
      <c r="F1586" s="335"/>
      <c r="G1586" s="348"/>
      <c r="H1586" s="348"/>
      <c r="I1586" s="336"/>
    </row>
    <row r="1587" spans="1:11" x14ac:dyDescent="0.25">
      <c r="E1587" s="254"/>
      <c r="F1587" s="335"/>
      <c r="G1587" s="348"/>
      <c r="H1587" s="348"/>
      <c r="I1587" s="336"/>
    </row>
    <row r="1588" spans="1:11" x14ac:dyDescent="0.25">
      <c r="F1588" s="335"/>
      <c r="G1588" s="348"/>
      <c r="H1588" s="348"/>
      <c r="I1588" s="336"/>
    </row>
    <row r="1589" spans="1:11" x14ac:dyDescent="0.25">
      <c r="E1589" s="254"/>
      <c r="F1589" s="335"/>
      <c r="G1589" s="348"/>
      <c r="H1589" s="348"/>
      <c r="I1589" s="336"/>
    </row>
    <row r="1590" spans="1:11" x14ac:dyDescent="0.25">
      <c r="F1590" s="335"/>
      <c r="G1590" s="348"/>
      <c r="H1590" s="348"/>
      <c r="I1590" s="336"/>
    </row>
    <row r="1591" spans="1:11" x14ac:dyDescent="0.25">
      <c r="F1591" s="335"/>
      <c r="G1591" s="348"/>
      <c r="H1591" s="348"/>
      <c r="I1591" s="336"/>
    </row>
    <row r="1592" spans="1:11" x14ac:dyDescent="0.25">
      <c r="A1592" s="23"/>
      <c r="B1592" s="23"/>
      <c r="C1592" s="349"/>
      <c r="D1592" s="339"/>
      <c r="E1592" s="280"/>
      <c r="F1592" s="310"/>
      <c r="G1592" s="346"/>
      <c r="H1592" s="346"/>
      <c r="I1592" s="311"/>
      <c r="K1592" s="129"/>
    </row>
    <row r="1593" spans="1:11" x14ac:dyDescent="0.25">
      <c r="A1593" s="23"/>
      <c r="B1593" s="23"/>
      <c r="C1593" s="349"/>
      <c r="D1593" s="339"/>
      <c r="E1593" s="280"/>
      <c r="F1593" s="310"/>
      <c r="G1593" s="346"/>
      <c r="H1593" s="346"/>
      <c r="I1593" s="311"/>
      <c r="K1593" s="129"/>
    </row>
    <row r="1594" spans="1:11" x14ac:dyDescent="0.25">
      <c r="A1594" s="23"/>
      <c r="B1594" s="23"/>
      <c r="C1594" s="349"/>
      <c r="D1594" s="339"/>
      <c r="E1594" s="280"/>
      <c r="F1594" s="310"/>
      <c r="G1594" s="346"/>
      <c r="H1594" s="346"/>
      <c r="I1594" s="311"/>
      <c r="K1594" s="129"/>
    </row>
    <row r="1595" spans="1:11" x14ac:dyDescent="0.25">
      <c r="F1595" s="335"/>
      <c r="G1595" s="348"/>
      <c r="H1595" s="348"/>
      <c r="I1595" s="336"/>
    </row>
    <row r="1596" spans="1:11" x14ac:dyDescent="0.25">
      <c r="A1596" s="23"/>
      <c r="F1596" s="335"/>
      <c r="G1596" s="348"/>
      <c r="H1596" s="348"/>
      <c r="I1596" s="336"/>
    </row>
    <row r="1597" spans="1:11" x14ac:dyDescent="0.25">
      <c r="F1597" s="335"/>
      <c r="G1597" s="348"/>
      <c r="H1597" s="348"/>
      <c r="I1597" s="311"/>
    </row>
    <row r="1598" spans="1:11" x14ac:dyDescent="0.25">
      <c r="E1598" s="254"/>
      <c r="F1598" s="335"/>
      <c r="G1598" s="348"/>
      <c r="H1598" s="348"/>
      <c r="I1598" s="311"/>
    </row>
    <row r="1599" spans="1:11" x14ac:dyDescent="0.25">
      <c r="E1599" s="254"/>
      <c r="F1599" s="335"/>
      <c r="G1599" s="348"/>
      <c r="H1599" s="348"/>
      <c r="I1599" s="336"/>
    </row>
    <row r="1600" spans="1:11" x14ac:dyDescent="0.25">
      <c r="E1600" s="254"/>
      <c r="F1600" s="335"/>
      <c r="G1600" s="348"/>
      <c r="H1600" s="348"/>
      <c r="I1600" s="336"/>
    </row>
    <row r="1601" spans="1:9" x14ac:dyDescent="0.25">
      <c r="E1601" s="254"/>
      <c r="F1601" s="335"/>
      <c r="G1601" s="348"/>
      <c r="H1601" s="348"/>
      <c r="I1601" s="336"/>
    </row>
    <row r="1602" spans="1:9" x14ac:dyDescent="0.25">
      <c r="E1602" s="254"/>
      <c r="F1602" s="335"/>
      <c r="G1602" s="348"/>
      <c r="H1602" s="348"/>
      <c r="I1602" s="336"/>
    </row>
    <row r="1603" spans="1:9" x14ac:dyDescent="0.25">
      <c r="E1603" s="254"/>
      <c r="F1603" s="335"/>
      <c r="G1603" s="348"/>
      <c r="H1603" s="348"/>
      <c r="I1603" s="336"/>
    </row>
    <row r="1604" spans="1:9" x14ac:dyDescent="0.25">
      <c r="F1604" s="335"/>
      <c r="G1604" s="348"/>
      <c r="H1604" s="348"/>
      <c r="I1604" s="336"/>
    </row>
    <row r="1605" spans="1:9" x14ac:dyDescent="0.25">
      <c r="A1605" s="23"/>
      <c r="F1605" s="310"/>
      <c r="G1605" s="346"/>
      <c r="H1605" s="346"/>
      <c r="I1605" s="311"/>
    </row>
    <row r="1606" spans="1:9" x14ac:dyDescent="0.25">
      <c r="A1606" s="23"/>
      <c r="F1606" s="310"/>
      <c r="G1606" s="346"/>
      <c r="H1606" s="346"/>
      <c r="I1606" s="311"/>
    </row>
    <row r="1607" spans="1:9" x14ac:dyDescent="0.25">
      <c r="A1607" s="23"/>
      <c r="F1607" s="310"/>
      <c r="G1607" s="346"/>
      <c r="H1607" s="346"/>
      <c r="I1607" s="311"/>
    </row>
    <row r="1608" spans="1:9" x14ac:dyDescent="0.25">
      <c r="A1608" s="23"/>
      <c r="F1608" s="310"/>
      <c r="G1608" s="346"/>
      <c r="H1608" s="346"/>
      <c r="I1608" s="311"/>
    </row>
    <row r="1609" spans="1:9" x14ac:dyDescent="0.25">
      <c r="F1609" s="335"/>
      <c r="G1609" s="348"/>
      <c r="H1609" s="348"/>
      <c r="I1609" s="336"/>
    </row>
    <row r="1610" spans="1:9" x14ac:dyDescent="0.25">
      <c r="A1610" s="23"/>
      <c r="F1610" s="335"/>
      <c r="G1610" s="348"/>
      <c r="H1610" s="348"/>
      <c r="I1610" s="336"/>
    </row>
    <row r="1611" spans="1:9" x14ac:dyDescent="0.25">
      <c r="F1611" s="335"/>
      <c r="G1611" s="348"/>
      <c r="H1611" s="348"/>
      <c r="I1611" s="336"/>
    </row>
    <row r="1612" spans="1:9" x14ac:dyDescent="0.25">
      <c r="F1612" s="335"/>
      <c r="G1612" s="348"/>
      <c r="H1612" s="348"/>
      <c r="I1612" s="336"/>
    </row>
    <row r="1613" spans="1:9" x14ac:dyDescent="0.25">
      <c r="F1613" s="335"/>
      <c r="G1613" s="348"/>
      <c r="H1613" s="348"/>
      <c r="I1613" s="336"/>
    </row>
    <row r="1614" spans="1:9" x14ac:dyDescent="0.25">
      <c r="A1614" s="23"/>
      <c r="F1614" s="310"/>
      <c r="G1614" s="346"/>
      <c r="H1614" s="346"/>
      <c r="I1614" s="311"/>
    </row>
    <row r="1615" spans="1:9" x14ac:dyDescent="0.25">
      <c r="A1615" s="23"/>
      <c r="F1615" s="310"/>
      <c r="G1615" s="346"/>
      <c r="H1615" s="346"/>
      <c r="I1615" s="311"/>
    </row>
    <row r="1616" spans="1:9" x14ac:dyDescent="0.25">
      <c r="A1616" s="23"/>
      <c r="F1616" s="310"/>
      <c r="G1616" s="346"/>
      <c r="H1616" s="346"/>
      <c r="I1616" s="311"/>
    </row>
    <row r="1617" spans="1:11" x14ac:dyDescent="0.25">
      <c r="A1617" s="23"/>
      <c r="F1617" s="335"/>
      <c r="G1617" s="348"/>
      <c r="H1617" s="348"/>
      <c r="I1617" s="336"/>
    </row>
    <row r="1618" spans="1:11" x14ac:dyDescent="0.25">
      <c r="A1618" s="23"/>
      <c r="B1618" s="23"/>
      <c r="C1618" s="349"/>
      <c r="D1618" s="339"/>
      <c r="E1618" s="280"/>
      <c r="F1618" s="310"/>
      <c r="G1618" s="346"/>
      <c r="H1618" s="346"/>
      <c r="I1618" s="311"/>
      <c r="K1618" s="129"/>
    </row>
    <row r="1619" spans="1:11" x14ac:dyDescent="0.25">
      <c r="E1619" s="254"/>
      <c r="F1619" s="335"/>
      <c r="G1619" s="348"/>
      <c r="H1619" s="348"/>
      <c r="I1619" s="336"/>
    </row>
    <row r="1620" spans="1:11" x14ac:dyDescent="0.25">
      <c r="A1620" s="23"/>
      <c r="E1620" s="254"/>
      <c r="F1620" s="310"/>
      <c r="G1620" s="346"/>
      <c r="H1620" s="346"/>
      <c r="I1620" s="311"/>
    </row>
    <row r="1621" spans="1:11" x14ac:dyDescent="0.25">
      <c r="A1621" s="23"/>
      <c r="E1621" s="254"/>
      <c r="F1621" s="310"/>
      <c r="G1621" s="346"/>
      <c r="H1621" s="346"/>
      <c r="I1621" s="311"/>
    </row>
    <row r="1622" spans="1:11" x14ac:dyDescent="0.25">
      <c r="A1622" s="23"/>
      <c r="E1622" s="254"/>
      <c r="F1622" s="310"/>
      <c r="G1622" s="346"/>
      <c r="H1622" s="346"/>
      <c r="I1622" s="311"/>
    </row>
    <row r="1623" spans="1:11" x14ac:dyDescent="0.25">
      <c r="A1623" s="23"/>
      <c r="E1623" s="254"/>
      <c r="F1623" s="338"/>
      <c r="G1623" s="351"/>
      <c r="H1623" s="358"/>
      <c r="I1623" s="339"/>
    </row>
    <row r="1624" spans="1:11" x14ac:dyDescent="0.25">
      <c r="A1624" s="23"/>
      <c r="E1624" s="254"/>
      <c r="F1624" s="338"/>
      <c r="G1624" s="351"/>
      <c r="H1624" s="358"/>
      <c r="I1624" s="339"/>
    </row>
    <row r="1625" spans="1:11" x14ac:dyDescent="0.25">
      <c r="A1625" s="23"/>
      <c r="E1625" s="254"/>
      <c r="F1625" s="338"/>
      <c r="G1625" s="351"/>
      <c r="H1625" s="358"/>
      <c r="I1625" s="339"/>
    </row>
    <row r="1626" spans="1:11" x14ac:dyDescent="0.25">
      <c r="A1626" s="23"/>
      <c r="E1626" s="254"/>
      <c r="F1626" s="338"/>
      <c r="G1626" s="351"/>
      <c r="H1626" s="358"/>
      <c r="I1626" s="339"/>
    </row>
    <row r="1627" spans="1:11" x14ac:dyDescent="0.25">
      <c r="A1627" s="23"/>
      <c r="E1627" s="254"/>
      <c r="F1627" s="338"/>
      <c r="G1627" s="351"/>
      <c r="H1627" s="358"/>
      <c r="I1627" s="339"/>
    </row>
    <row r="1628" spans="1:11" x14ac:dyDescent="0.25">
      <c r="A1628" s="23"/>
      <c r="E1628" s="254"/>
      <c r="F1628" s="338"/>
      <c r="G1628" s="351"/>
      <c r="H1628" s="358"/>
      <c r="I1628" s="339"/>
    </row>
    <row r="1629" spans="1:11" x14ac:dyDescent="0.25">
      <c r="A1629" s="23"/>
      <c r="E1629" s="254"/>
      <c r="F1629" s="338"/>
      <c r="G1629" s="351"/>
      <c r="H1629" s="358"/>
      <c r="I1629" s="339"/>
    </row>
    <row r="1630" spans="1:11" x14ac:dyDescent="0.25">
      <c r="A1630" s="23"/>
      <c r="E1630" s="254"/>
      <c r="F1630" s="338"/>
      <c r="G1630" s="351"/>
      <c r="H1630" s="358"/>
      <c r="I1630" s="339"/>
    </row>
    <row r="1631" spans="1:11" x14ac:dyDescent="0.25">
      <c r="A1631" s="23"/>
      <c r="E1631" s="254"/>
      <c r="F1631" s="338"/>
      <c r="G1631" s="351"/>
      <c r="H1631" s="358"/>
      <c r="I1631" s="339"/>
    </row>
    <row r="1632" spans="1:11" x14ac:dyDescent="0.25">
      <c r="A1632" s="23"/>
      <c r="B1632" s="23"/>
      <c r="C1632" s="349"/>
      <c r="D1632" s="339"/>
      <c r="E1632" s="338"/>
      <c r="F1632" s="338"/>
      <c r="G1632" s="358"/>
      <c r="H1632" s="358"/>
      <c r="K1632" s="129"/>
    </row>
    <row r="1633" spans="1:11" x14ac:dyDescent="0.25">
      <c r="A1633" s="23"/>
      <c r="B1633" s="23"/>
      <c r="C1633" s="349"/>
      <c r="D1633" s="339"/>
      <c r="E1633" s="338"/>
      <c r="F1633" s="338"/>
      <c r="G1633" s="358"/>
      <c r="H1633" s="358"/>
      <c r="K1633" s="129"/>
    </row>
    <row r="1634" spans="1:11" x14ac:dyDescent="0.25">
      <c r="E1634" s="254"/>
      <c r="F1634" s="335"/>
      <c r="G1634" s="348"/>
      <c r="H1634" s="348"/>
      <c r="I1634" s="336"/>
    </row>
    <row r="1635" spans="1:11" x14ac:dyDescent="0.25">
      <c r="E1635" s="254"/>
      <c r="F1635" s="335"/>
      <c r="G1635" s="348"/>
      <c r="H1635" s="348"/>
      <c r="I1635" s="336"/>
    </row>
    <row r="1636" spans="1:11" x14ac:dyDescent="0.25">
      <c r="E1636" s="254"/>
      <c r="F1636" s="335"/>
      <c r="G1636" s="348"/>
      <c r="H1636" s="348"/>
      <c r="I1636" s="336"/>
    </row>
    <row r="1637" spans="1:11" x14ac:dyDescent="0.25">
      <c r="E1637" s="254"/>
      <c r="F1637" s="335"/>
      <c r="G1637" s="348"/>
      <c r="H1637" s="348"/>
      <c r="I1637" s="336"/>
    </row>
    <row r="1638" spans="1:11" x14ac:dyDescent="0.25">
      <c r="F1638" s="335"/>
      <c r="G1638" s="348"/>
      <c r="H1638" s="348"/>
      <c r="I1638" s="336"/>
    </row>
    <row r="1639" spans="1:11" x14ac:dyDescent="0.25">
      <c r="F1639" s="335"/>
      <c r="G1639" s="348"/>
      <c r="H1639" s="348"/>
      <c r="I1639" s="336"/>
    </row>
    <row r="1640" spans="1:11" x14ac:dyDescent="0.25">
      <c r="F1640" s="335"/>
      <c r="G1640" s="348"/>
      <c r="H1640" s="348"/>
      <c r="I1640" s="336"/>
    </row>
    <row r="1641" spans="1:11" x14ac:dyDescent="0.25">
      <c r="A1641" s="23"/>
      <c r="C1641" s="349"/>
      <c r="D1641" s="339"/>
      <c r="E1641" s="254"/>
      <c r="F1641" s="310"/>
      <c r="G1641" s="346"/>
      <c r="H1641" s="346"/>
      <c r="I1641" s="311"/>
      <c r="K1641" s="129"/>
    </row>
    <row r="1642" spans="1:11" x14ac:dyDescent="0.25">
      <c r="A1642" s="23"/>
      <c r="C1642" s="349"/>
      <c r="D1642" s="339"/>
      <c r="E1642" s="254"/>
      <c r="F1642" s="310"/>
      <c r="G1642" s="346"/>
      <c r="H1642" s="346"/>
      <c r="I1642" s="311"/>
      <c r="K1642" s="129"/>
    </row>
    <row r="1643" spans="1:11" x14ac:dyDescent="0.25">
      <c r="A1643" s="23"/>
      <c r="C1643" s="349"/>
      <c r="D1643" s="339"/>
      <c r="E1643" s="254"/>
      <c r="F1643" s="310"/>
      <c r="G1643" s="346"/>
      <c r="H1643" s="346"/>
      <c r="I1643" s="311"/>
      <c r="K1643" s="129"/>
    </row>
    <row r="1644" spans="1:11" x14ac:dyDescent="0.25">
      <c r="A1644" s="23"/>
      <c r="B1644" s="23"/>
      <c r="C1644" s="349"/>
      <c r="D1644" s="339"/>
      <c r="E1644" s="338"/>
      <c r="F1644" s="310"/>
      <c r="G1644" s="346"/>
      <c r="H1644" s="346"/>
      <c r="I1644" s="311"/>
      <c r="K1644" s="129"/>
    </row>
    <row r="1645" spans="1:11" x14ac:dyDescent="0.25">
      <c r="A1645" s="23"/>
      <c r="B1645" s="23"/>
      <c r="C1645" s="349"/>
      <c r="D1645" s="339"/>
      <c r="E1645" s="338"/>
      <c r="F1645" s="310"/>
      <c r="G1645" s="346"/>
      <c r="H1645" s="346"/>
      <c r="I1645" s="311"/>
      <c r="K1645" s="129"/>
    </row>
    <row r="1646" spans="1:11" x14ac:dyDescent="0.25">
      <c r="E1646" s="254"/>
      <c r="F1646" s="335"/>
      <c r="G1646" s="348"/>
      <c r="H1646" s="348"/>
      <c r="I1646" s="336"/>
    </row>
    <row r="1647" spans="1:11" x14ac:dyDescent="0.25">
      <c r="E1647" s="254"/>
      <c r="F1647" s="335"/>
      <c r="G1647" s="348"/>
      <c r="H1647" s="348"/>
      <c r="I1647" s="336"/>
    </row>
    <row r="1648" spans="1:11" x14ac:dyDescent="0.25">
      <c r="C1648" s="349"/>
      <c r="D1648" s="339"/>
      <c r="E1648" s="254"/>
      <c r="F1648" s="335"/>
      <c r="G1648" s="348"/>
      <c r="H1648" s="348"/>
      <c r="I1648" s="336"/>
      <c r="K1648" s="129"/>
    </row>
    <row r="1649" spans="1:11" x14ac:dyDescent="0.25">
      <c r="C1649" s="349"/>
      <c r="D1649" s="339"/>
      <c r="E1649" s="254"/>
      <c r="F1649" s="335"/>
      <c r="G1649" s="348"/>
      <c r="H1649" s="348"/>
      <c r="I1649" s="336"/>
      <c r="K1649" s="129"/>
    </row>
    <row r="1650" spans="1:11" x14ac:dyDescent="0.25">
      <c r="E1650" s="254"/>
      <c r="F1650" s="335"/>
      <c r="G1650" s="348"/>
      <c r="H1650" s="348"/>
      <c r="I1650" s="336"/>
    </row>
    <row r="1651" spans="1:11" x14ac:dyDescent="0.25">
      <c r="E1651" s="254"/>
      <c r="F1651" s="335"/>
      <c r="G1651" s="348"/>
      <c r="H1651" s="348"/>
      <c r="I1651" s="336"/>
    </row>
    <row r="1652" spans="1:11" x14ac:dyDescent="0.25">
      <c r="E1652" s="254"/>
      <c r="F1652" s="335"/>
      <c r="G1652" s="348"/>
      <c r="H1652" s="348"/>
      <c r="I1652" s="336"/>
    </row>
    <row r="1653" spans="1:11" x14ac:dyDescent="0.25">
      <c r="F1653" s="335"/>
      <c r="G1653" s="348"/>
      <c r="H1653" s="348"/>
      <c r="I1653" s="336"/>
    </row>
    <row r="1654" spans="1:11" x14ac:dyDescent="0.25">
      <c r="F1654" s="335"/>
      <c r="G1654" s="348"/>
      <c r="H1654" s="348"/>
      <c r="I1654" s="336"/>
    </row>
    <row r="1655" spans="1:11" x14ac:dyDescent="0.25">
      <c r="A1655" s="23"/>
      <c r="F1655" s="310"/>
      <c r="G1655" s="346"/>
      <c r="H1655" s="346"/>
      <c r="I1655" s="311"/>
    </row>
    <row r="1656" spans="1:11" x14ac:dyDescent="0.25">
      <c r="A1656" s="23"/>
      <c r="F1656" s="310"/>
      <c r="G1656" s="346"/>
      <c r="H1656" s="346"/>
      <c r="I1656" s="311"/>
    </row>
    <row r="1657" spans="1:11" x14ac:dyDescent="0.25">
      <c r="A1657" s="23"/>
      <c r="F1657" s="310"/>
      <c r="G1657" s="346"/>
      <c r="H1657" s="346"/>
      <c r="I1657" s="311"/>
    </row>
    <row r="1658" spans="1:11" x14ac:dyDescent="0.25">
      <c r="A1658" s="23"/>
      <c r="F1658" s="310"/>
      <c r="G1658" s="346"/>
      <c r="H1658" s="346"/>
      <c r="I1658" s="311"/>
    </row>
    <row r="1659" spans="1:11" x14ac:dyDescent="0.25">
      <c r="A1659" s="23"/>
      <c r="F1659" s="310"/>
      <c r="G1659" s="346"/>
      <c r="H1659" s="346"/>
      <c r="I1659" s="311"/>
    </row>
    <row r="1660" spans="1:11" x14ac:dyDescent="0.25">
      <c r="E1660" s="254"/>
      <c r="F1660" s="335"/>
      <c r="G1660" s="348"/>
      <c r="H1660" s="348"/>
      <c r="I1660" s="336"/>
    </row>
    <row r="1661" spans="1:11" x14ac:dyDescent="0.25">
      <c r="E1661" s="254"/>
      <c r="F1661" s="335"/>
      <c r="G1661" s="348"/>
      <c r="H1661" s="348"/>
      <c r="I1661" s="336"/>
    </row>
    <row r="1662" spans="1:11" x14ac:dyDescent="0.25">
      <c r="E1662" s="254"/>
      <c r="F1662" s="335"/>
      <c r="G1662" s="348"/>
      <c r="H1662" s="348"/>
      <c r="I1662" s="336"/>
    </row>
    <row r="1663" spans="1:11" x14ac:dyDescent="0.25">
      <c r="E1663" s="254"/>
      <c r="F1663" s="335"/>
      <c r="G1663" s="348"/>
      <c r="H1663" s="348"/>
      <c r="I1663" s="336"/>
    </row>
    <row r="1664" spans="1:11" x14ac:dyDescent="0.25">
      <c r="A1664" s="23"/>
      <c r="B1664" s="23"/>
      <c r="C1664" s="349"/>
      <c r="D1664" s="339"/>
      <c r="E1664" s="338"/>
      <c r="F1664" s="310"/>
      <c r="G1664" s="346"/>
      <c r="H1664" s="346"/>
      <c r="I1664" s="311"/>
      <c r="K1664" s="129"/>
    </row>
    <row r="1665" spans="1:11" x14ac:dyDescent="0.25">
      <c r="A1665" s="23"/>
      <c r="B1665" s="23"/>
      <c r="C1665" s="349"/>
      <c r="D1665" s="339"/>
      <c r="E1665" s="338"/>
      <c r="F1665" s="310"/>
      <c r="G1665" s="346"/>
      <c r="H1665" s="346"/>
      <c r="I1665" s="311"/>
      <c r="K1665" s="129"/>
    </row>
    <row r="1666" spans="1:11" x14ac:dyDescent="0.25">
      <c r="A1666" s="23"/>
      <c r="F1666" s="310"/>
      <c r="G1666" s="346"/>
      <c r="H1666" s="346"/>
      <c r="I1666" s="311"/>
    </row>
    <row r="1667" spans="1:11" x14ac:dyDescent="0.25">
      <c r="A1667" s="23"/>
      <c r="F1667" s="310"/>
      <c r="G1667" s="346"/>
      <c r="H1667" s="346"/>
      <c r="I1667" s="311"/>
    </row>
    <row r="1668" spans="1:11" x14ac:dyDescent="0.25">
      <c r="A1668" s="23"/>
      <c r="E1668" s="280"/>
      <c r="F1668" s="310"/>
      <c r="G1668" s="346"/>
      <c r="H1668" s="346"/>
      <c r="I1668" s="311"/>
    </row>
    <row r="1669" spans="1:11" x14ac:dyDescent="0.25">
      <c r="A1669" s="341"/>
      <c r="B1669" s="342"/>
      <c r="C1669" s="343"/>
      <c r="D1669" s="344"/>
      <c r="E1669" s="345"/>
      <c r="F1669" s="310"/>
      <c r="G1669" s="346"/>
      <c r="H1669" s="346"/>
      <c r="I1669" s="336"/>
      <c r="K1669" s="361"/>
    </row>
    <row r="1670" spans="1:11" x14ac:dyDescent="0.25">
      <c r="A1670" s="341"/>
      <c r="B1670" s="342"/>
      <c r="C1670" s="343"/>
      <c r="D1670" s="344"/>
      <c r="E1670" s="345"/>
      <c r="F1670" s="310"/>
      <c r="G1670" s="346"/>
      <c r="H1670" s="346"/>
      <c r="I1670" s="336"/>
      <c r="K1670" s="361"/>
    </row>
    <row r="1671" spans="1:11" x14ac:dyDescent="0.25">
      <c r="A1671" s="341"/>
      <c r="B1671" s="342"/>
      <c r="C1671" s="343"/>
      <c r="D1671" s="344"/>
      <c r="E1671" s="345"/>
      <c r="F1671" s="310"/>
      <c r="G1671" s="346"/>
      <c r="H1671" s="346"/>
      <c r="I1671" s="336"/>
      <c r="K1671" s="361"/>
    </row>
    <row r="1672" spans="1:11" x14ac:dyDescent="0.25">
      <c r="A1672" s="341"/>
      <c r="B1672" s="342"/>
      <c r="C1672" s="343"/>
      <c r="D1672" s="344"/>
      <c r="E1672" s="345"/>
      <c r="F1672" s="310"/>
      <c r="G1672" s="346"/>
      <c r="H1672" s="346"/>
      <c r="I1672" s="336"/>
      <c r="K1672" s="361"/>
    </row>
    <row r="1673" spans="1:11" x14ac:dyDescent="0.25">
      <c r="F1673" s="335"/>
      <c r="G1673" s="348"/>
      <c r="H1673" s="348"/>
      <c r="I1673" s="336"/>
    </row>
    <row r="1674" spans="1:11" x14ac:dyDescent="0.25">
      <c r="C1674" s="349"/>
      <c r="D1674" s="339"/>
      <c r="F1674" s="335"/>
      <c r="G1674" s="348"/>
      <c r="H1674" s="348"/>
      <c r="I1674" s="336"/>
      <c r="K1674" s="129"/>
    </row>
    <row r="1675" spans="1:11" x14ac:dyDescent="0.25">
      <c r="A1675" s="23"/>
      <c r="B1675" s="23"/>
      <c r="C1675" s="349"/>
      <c r="D1675" s="339"/>
      <c r="E1675" s="338"/>
      <c r="F1675" s="310"/>
      <c r="G1675" s="346"/>
      <c r="H1675" s="346"/>
      <c r="I1675" s="336"/>
      <c r="K1675" s="129"/>
    </row>
    <row r="1676" spans="1:11" x14ac:dyDescent="0.25">
      <c r="E1676" s="254"/>
      <c r="F1676" s="335"/>
      <c r="G1676" s="348"/>
      <c r="H1676" s="348"/>
      <c r="I1676" s="336"/>
    </row>
    <row r="1677" spans="1:11" x14ac:dyDescent="0.25">
      <c r="E1677" s="254"/>
      <c r="F1677" s="335"/>
      <c r="G1677" s="348"/>
      <c r="H1677" s="348"/>
      <c r="I1677" s="336"/>
    </row>
    <row r="1678" spans="1:11" x14ac:dyDescent="0.25">
      <c r="E1678" s="254"/>
      <c r="F1678" s="335"/>
      <c r="G1678" s="348"/>
      <c r="H1678" s="348"/>
      <c r="I1678" s="336"/>
    </row>
    <row r="1679" spans="1:11" x14ac:dyDescent="0.25">
      <c r="E1679" s="254"/>
      <c r="F1679" s="335"/>
      <c r="G1679" s="348"/>
      <c r="H1679" s="348"/>
      <c r="I1679" s="336"/>
    </row>
    <row r="1680" spans="1:11" x14ac:dyDescent="0.25">
      <c r="F1680" s="335"/>
      <c r="G1680" s="348"/>
      <c r="H1680" s="348"/>
      <c r="I1680" s="336"/>
    </row>
    <row r="1681" spans="1:11" x14ac:dyDescent="0.25">
      <c r="F1681" s="335"/>
      <c r="G1681" s="348"/>
      <c r="H1681" s="348"/>
      <c r="I1681" s="336"/>
    </row>
    <row r="1682" spans="1:11" x14ac:dyDescent="0.25">
      <c r="A1682" s="23"/>
      <c r="B1682" s="23"/>
      <c r="C1682" s="349"/>
      <c r="D1682" s="339"/>
      <c r="E1682" s="280"/>
      <c r="F1682" s="310"/>
      <c r="G1682" s="346"/>
      <c r="H1682" s="346"/>
      <c r="I1682" s="311"/>
      <c r="K1682" s="129"/>
    </row>
    <row r="1683" spans="1:11" x14ac:dyDescent="0.25">
      <c r="A1683" s="23"/>
      <c r="B1683" s="23"/>
      <c r="C1683" s="349"/>
      <c r="D1683" s="339"/>
      <c r="E1683" s="280"/>
      <c r="F1683" s="310"/>
      <c r="G1683" s="346"/>
      <c r="H1683" s="346"/>
      <c r="I1683" s="311"/>
      <c r="K1683" s="129"/>
    </row>
    <row r="1684" spans="1:11" x14ac:dyDescent="0.25">
      <c r="A1684" s="23"/>
      <c r="B1684" s="23"/>
      <c r="C1684" s="349"/>
      <c r="D1684" s="339"/>
      <c r="E1684" s="280"/>
      <c r="F1684" s="310"/>
      <c r="G1684" s="346"/>
      <c r="H1684" s="346"/>
      <c r="I1684" s="311"/>
      <c r="K1684" s="129"/>
    </row>
    <row r="1685" spans="1:11" x14ac:dyDescent="0.25">
      <c r="A1685" s="23"/>
      <c r="B1685" s="23"/>
      <c r="C1685" s="349"/>
      <c r="D1685" s="339"/>
      <c r="E1685" s="280"/>
      <c r="F1685" s="310"/>
      <c r="G1685" s="346"/>
      <c r="H1685" s="346"/>
      <c r="I1685" s="311"/>
      <c r="K1685" s="129"/>
    </row>
    <row r="1686" spans="1:11" x14ac:dyDescent="0.25">
      <c r="F1686" s="335"/>
      <c r="G1686" s="348"/>
      <c r="H1686" s="348"/>
      <c r="I1686" s="336"/>
    </row>
    <row r="1687" spans="1:11" x14ac:dyDescent="0.25">
      <c r="A1687" s="23"/>
      <c r="F1687" s="335"/>
      <c r="G1687" s="348"/>
      <c r="H1687" s="348"/>
      <c r="I1687" s="336"/>
    </row>
    <row r="1688" spans="1:11" x14ac:dyDescent="0.25">
      <c r="E1688" s="254"/>
      <c r="F1688" s="335"/>
      <c r="G1688" s="348"/>
      <c r="H1688" s="348"/>
      <c r="I1688" s="336"/>
    </row>
    <row r="1689" spans="1:11" x14ac:dyDescent="0.25">
      <c r="C1689" s="349"/>
      <c r="D1689" s="339"/>
      <c r="E1689" s="254"/>
      <c r="F1689" s="335"/>
      <c r="G1689" s="348"/>
      <c r="H1689" s="348"/>
      <c r="I1689" s="336"/>
      <c r="K1689" s="129"/>
    </row>
    <row r="1690" spans="1:11" x14ac:dyDescent="0.25">
      <c r="C1690" s="349"/>
      <c r="D1690" s="339"/>
      <c r="E1690" s="254"/>
      <c r="F1690" s="335"/>
      <c r="G1690" s="348"/>
      <c r="H1690" s="348"/>
      <c r="I1690" s="336"/>
      <c r="K1690" s="129"/>
    </row>
    <row r="1691" spans="1:11" x14ac:dyDescent="0.25">
      <c r="E1691" s="254"/>
      <c r="F1691" s="335"/>
      <c r="G1691" s="348"/>
      <c r="H1691" s="348"/>
      <c r="I1691" s="336"/>
    </row>
    <row r="1692" spans="1:11" x14ac:dyDescent="0.25">
      <c r="E1692" s="254"/>
      <c r="F1692" s="335"/>
      <c r="G1692" s="348"/>
      <c r="H1692" s="348"/>
      <c r="I1692" s="336"/>
    </row>
    <row r="1693" spans="1:11" x14ac:dyDescent="0.25">
      <c r="E1693" s="254"/>
      <c r="F1693" s="335"/>
      <c r="G1693" s="348"/>
      <c r="H1693" s="348"/>
      <c r="I1693" s="336"/>
    </row>
    <row r="1694" spans="1:11" x14ac:dyDescent="0.25">
      <c r="E1694" s="254"/>
      <c r="F1694" s="335"/>
      <c r="G1694" s="348"/>
      <c r="H1694" s="348"/>
      <c r="I1694" s="336"/>
    </row>
    <row r="1695" spans="1:11" x14ac:dyDescent="0.25">
      <c r="E1695" s="254"/>
      <c r="F1695" s="335"/>
      <c r="G1695" s="348"/>
      <c r="H1695" s="348"/>
      <c r="I1695" s="336"/>
    </row>
    <row r="1696" spans="1:11" x14ac:dyDescent="0.25">
      <c r="F1696" s="335"/>
      <c r="G1696" s="348"/>
      <c r="H1696" s="348"/>
      <c r="I1696" s="336"/>
    </row>
    <row r="1697" spans="1:11" x14ac:dyDescent="0.25">
      <c r="A1697" s="23"/>
      <c r="F1697" s="310"/>
      <c r="G1697" s="346"/>
      <c r="H1697" s="346"/>
      <c r="I1697" s="311"/>
    </row>
    <row r="1698" spans="1:11" x14ac:dyDescent="0.25">
      <c r="A1698" s="23"/>
      <c r="F1698" s="310"/>
      <c r="G1698" s="346"/>
      <c r="H1698" s="346"/>
      <c r="I1698" s="311"/>
    </row>
    <row r="1699" spans="1:11" x14ac:dyDescent="0.25">
      <c r="A1699" s="23"/>
      <c r="F1699" s="310"/>
      <c r="G1699" s="346"/>
      <c r="H1699" s="346"/>
      <c r="I1699" s="311"/>
    </row>
    <row r="1700" spans="1:11" x14ac:dyDescent="0.25">
      <c r="A1700" s="23"/>
      <c r="F1700" s="310"/>
      <c r="G1700" s="346"/>
      <c r="H1700" s="346"/>
      <c r="I1700" s="311"/>
    </row>
    <row r="1701" spans="1:11" x14ac:dyDescent="0.25">
      <c r="F1701" s="335"/>
      <c r="G1701" s="348"/>
      <c r="H1701" s="348"/>
      <c r="I1701" s="336"/>
    </row>
    <row r="1702" spans="1:11" x14ac:dyDescent="0.25">
      <c r="A1702" s="23"/>
      <c r="F1702" s="335"/>
      <c r="G1702" s="348"/>
      <c r="H1702" s="348"/>
      <c r="I1702" s="336"/>
    </row>
    <row r="1703" spans="1:11" x14ac:dyDescent="0.25">
      <c r="E1703" s="254"/>
      <c r="F1703" s="335"/>
      <c r="G1703" s="348"/>
      <c r="H1703" s="348"/>
      <c r="I1703" s="336"/>
    </row>
    <row r="1704" spans="1:11" x14ac:dyDescent="0.25">
      <c r="E1704" s="254"/>
      <c r="F1704" s="335"/>
      <c r="G1704" s="348"/>
      <c r="H1704" s="348"/>
      <c r="I1704" s="336"/>
    </row>
    <row r="1705" spans="1:11" x14ac:dyDescent="0.25">
      <c r="F1705" s="335"/>
      <c r="G1705" s="348"/>
      <c r="H1705" s="348"/>
      <c r="I1705" s="336"/>
    </row>
    <row r="1706" spans="1:11" x14ac:dyDescent="0.25">
      <c r="F1706" s="335"/>
      <c r="G1706" s="348"/>
      <c r="H1706" s="348"/>
      <c r="I1706" s="336"/>
    </row>
    <row r="1707" spans="1:11" x14ac:dyDescent="0.25">
      <c r="A1707" s="23"/>
      <c r="F1707" s="310"/>
      <c r="G1707" s="346"/>
      <c r="H1707" s="346"/>
      <c r="I1707" s="311"/>
    </row>
    <row r="1708" spans="1:11" x14ac:dyDescent="0.25">
      <c r="F1708" s="335"/>
      <c r="G1708" s="348"/>
      <c r="H1708" s="348"/>
      <c r="I1708" s="336"/>
    </row>
    <row r="1709" spans="1:11" x14ac:dyDescent="0.25">
      <c r="A1709" s="23"/>
      <c r="F1709" s="335"/>
      <c r="G1709" s="348"/>
      <c r="H1709" s="348"/>
      <c r="I1709" s="336"/>
    </row>
    <row r="1710" spans="1:11" x14ac:dyDescent="0.25">
      <c r="E1710" s="254"/>
      <c r="F1710" s="335"/>
      <c r="G1710" s="348"/>
      <c r="H1710" s="348"/>
      <c r="I1710" s="336"/>
    </row>
    <row r="1711" spans="1:11" x14ac:dyDescent="0.25">
      <c r="A1711" s="23"/>
      <c r="B1711" s="23"/>
      <c r="C1711" s="349"/>
      <c r="D1711" s="339"/>
      <c r="E1711" s="338"/>
      <c r="F1711" s="310"/>
      <c r="G1711" s="346"/>
      <c r="H1711" s="346"/>
      <c r="I1711" s="311"/>
      <c r="K1711" s="129"/>
    </row>
    <row r="1712" spans="1:11" x14ac:dyDescent="0.25">
      <c r="F1712" s="335"/>
      <c r="G1712" s="348"/>
      <c r="H1712" s="348"/>
      <c r="I1712" s="336"/>
    </row>
    <row r="1713" spans="1:11" x14ac:dyDescent="0.25">
      <c r="A1713" s="23"/>
      <c r="E1713" s="254"/>
      <c r="F1713" s="310"/>
      <c r="G1713" s="346"/>
      <c r="H1713" s="346"/>
      <c r="I1713" s="311"/>
    </row>
    <row r="1714" spans="1:11" x14ac:dyDescent="0.25">
      <c r="A1714" s="23"/>
      <c r="E1714" s="254"/>
      <c r="F1714" s="310"/>
      <c r="G1714" s="346"/>
      <c r="H1714" s="346"/>
      <c r="I1714" s="311"/>
    </row>
    <row r="1723" spans="1:11" x14ac:dyDescent="0.25">
      <c r="C1723" s="349"/>
      <c r="D1723" s="339"/>
      <c r="K1723" s="129"/>
    </row>
    <row r="1724" spans="1:11" x14ac:dyDescent="0.25">
      <c r="A1724" s="23"/>
    </row>
    <row r="1725" spans="1:11" x14ac:dyDescent="0.25">
      <c r="E1725" s="254"/>
      <c r="F1725" s="335"/>
      <c r="G1725" s="348"/>
      <c r="H1725" s="348"/>
      <c r="I1725" s="336"/>
    </row>
    <row r="1726" spans="1:11" x14ac:dyDescent="0.25">
      <c r="E1726" s="254"/>
      <c r="F1726" s="335"/>
      <c r="G1726" s="348"/>
      <c r="H1726" s="348"/>
      <c r="I1726" s="336"/>
    </row>
    <row r="1727" spans="1:11" x14ac:dyDescent="0.25">
      <c r="E1727" s="254"/>
      <c r="F1727" s="335"/>
      <c r="G1727" s="348"/>
      <c r="H1727" s="348"/>
      <c r="I1727" s="336"/>
    </row>
    <row r="1728" spans="1:11" x14ac:dyDescent="0.25">
      <c r="F1728" s="335"/>
      <c r="G1728" s="348"/>
      <c r="H1728" s="348"/>
      <c r="I1728" s="336"/>
    </row>
    <row r="1729" spans="1:11" x14ac:dyDescent="0.25">
      <c r="F1729" s="335"/>
      <c r="G1729" s="348"/>
      <c r="H1729" s="348"/>
      <c r="I1729" s="336"/>
    </row>
    <row r="1730" spans="1:11" x14ac:dyDescent="0.25">
      <c r="F1730" s="335"/>
      <c r="G1730" s="348"/>
      <c r="H1730" s="348"/>
      <c r="I1730" s="336"/>
    </row>
    <row r="1731" spans="1:11" x14ac:dyDescent="0.25">
      <c r="A1731" s="23"/>
      <c r="B1731" s="23"/>
      <c r="C1731" s="349"/>
      <c r="D1731" s="339"/>
      <c r="E1731" s="280"/>
      <c r="F1731" s="310"/>
      <c r="G1731" s="346"/>
      <c r="H1731" s="346"/>
      <c r="I1731" s="311"/>
      <c r="K1731" s="129"/>
    </row>
    <row r="1732" spans="1:11" x14ac:dyDescent="0.25">
      <c r="A1732" s="23"/>
      <c r="B1732" s="23"/>
      <c r="C1732" s="349"/>
      <c r="D1732" s="339"/>
      <c r="E1732" s="280"/>
      <c r="F1732" s="310"/>
      <c r="G1732" s="346"/>
      <c r="H1732" s="346"/>
      <c r="I1732" s="311"/>
      <c r="J1732" s="362"/>
      <c r="K1732" s="129"/>
    </row>
    <row r="1733" spans="1:11" x14ac:dyDescent="0.25">
      <c r="A1733" s="23"/>
      <c r="B1733" s="23"/>
      <c r="C1733" s="349"/>
      <c r="D1733" s="339"/>
      <c r="E1733" s="280"/>
      <c r="F1733" s="310"/>
      <c r="G1733" s="346"/>
      <c r="H1733" s="346"/>
      <c r="I1733" s="311"/>
      <c r="J1733" s="362"/>
      <c r="K1733" s="129"/>
    </row>
    <row r="1734" spans="1:11" x14ac:dyDescent="0.25">
      <c r="A1734" s="23"/>
      <c r="B1734" s="23"/>
      <c r="C1734" s="349"/>
      <c r="D1734" s="339"/>
      <c r="E1734" s="280"/>
      <c r="F1734" s="310"/>
      <c r="G1734" s="346"/>
      <c r="H1734" s="346"/>
      <c r="I1734" s="311"/>
      <c r="J1734" s="362"/>
      <c r="K1734" s="129"/>
    </row>
    <row r="1735" spans="1:11" x14ac:dyDescent="0.25">
      <c r="F1735" s="335"/>
      <c r="G1735" s="348"/>
      <c r="H1735" s="348"/>
      <c r="I1735" s="336"/>
    </row>
    <row r="1736" spans="1:11" x14ac:dyDescent="0.25">
      <c r="A1736" s="23"/>
      <c r="F1736" s="335"/>
      <c r="G1736" s="348"/>
      <c r="H1736" s="348"/>
      <c r="I1736" s="336"/>
    </row>
    <row r="1737" spans="1:11" x14ac:dyDescent="0.25">
      <c r="E1737" s="254"/>
      <c r="F1737" s="335"/>
      <c r="G1737" s="348"/>
      <c r="H1737" s="348"/>
      <c r="I1737" s="336"/>
    </row>
    <row r="1738" spans="1:11" x14ac:dyDescent="0.25">
      <c r="E1738" s="254"/>
      <c r="F1738" s="335"/>
      <c r="G1738" s="348"/>
      <c r="H1738" s="348"/>
      <c r="I1738" s="336"/>
    </row>
    <row r="1739" spans="1:11" x14ac:dyDescent="0.25">
      <c r="E1739" s="254"/>
      <c r="F1739" s="335"/>
      <c r="G1739" s="348"/>
      <c r="H1739" s="348"/>
      <c r="I1739" s="336"/>
    </row>
    <row r="1740" spans="1:11" x14ac:dyDescent="0.25">
      <c r="E1740" s="254"/>
      <c r="F1740" s="335"/>
      <c r="G1740" s="348"/>
      <c r="H1740" s="348"/>
      <c r="I1740" s="336"/>
    </row>
    <row r="1741" spans="1:11" x14ac:dyDescent="0.25">
      <c r="E1741" s="254"/>
      <c r="F1741" s="335"/>
      <c r="G1741" s="348"/>
      <c r="H1741" s="348"/>
      <c r="I1741" s="336"/>
    </row>
    <row r="1742" spans="1:11" x14ac:dyDescent="0.25">
      <c r="E1742" s="254"/>
      <c r="F1742" s="335"/>
      <c r="G1742" s="348"/>
      <c r="H1742" s="348"/>
      <c r="I1742" s="336"/>
    </row>
    <row r="1743" spans="1:11" x14ac:dyDescent="0.25">
      <c r="E1743" s="254"/>
      <c r="F1743" s="335"/>
      <c r="G1743" s="348"/>
      <c r="H1743" s="348"/>
      <c r="I1743" s="336"/>
    </row>
    <row r="1744" spans="1:11" x14ac:dyDescent="0.25">
      <c r="F1744" s="335"/>
      <c r="G1744" s="348"/>
      <c r="H1744" s="348"/>
      <c r="I1744" s="336"/>
    </row>
    <row r="1745" spans="1:11" x14ac:dyDescent="0.25">
      <c r="A1745" s="23"/>
      <c r="F1745" s="310"/>
      <c r="G1745" s="346"/>
      <c r="H1745" s="346"/>
      <c r="I1745" s="311"/>
    </row>
    <row r="1746" spans="1:11" x14ac:dyDescent="0.25">
      <c r="A1746" s="23"/>
      <c r="F1746" s="310"/>
      <c r="G1746" s="346"/>
      <c r="H1746" s="346"/>
      <c r="I1746" s="311"/>
    </row>
    <row r="1747" spans="1:11" x14ac:dyDescent="0.25">
      <c r="A1747" s="23"/>
      <c r="F1747" s="310"/>
      <c r="G1747" s="346"/>
      <c r="H1747" s="346"/>
      <c r="I1747" s="311"/>
    </row>
    <row r="1748" spans="1:11" x14ac:dyDescent="0.25">
      <c r="A1748" s="23"/>
      <c r="F1748" s="310"/>
      <c r="G1748" s="346"/>
      <c r="H1748" s="346"/>
      <c r="I1748" s="311"/>
    </row>
    <row r="1749" spans="1:11" x14ac:dyDescent="0.25">
      <c r="F1749" s="335"/>
      <c r="G1749" s="348"/>
      <c r="H1749" s="348"/>
      <c r="I1749" s="336"/>
    </row>
    <row r="1750" spans="1:11" x14ac:dyDescent="0.25">
      <c r="A1750" s="23"/>
      <c r="F1750" s="335"/>
      <c r="G1750" s="348"/>
      <c r="H1750" s="348"/>
      <c r="I1750" s="336"/>
    </row>
    <row r="1751" spans="1:11" x14ac:dyDescent="0.25">
      <c r="E1751" s="254"/>
      <c r="F1751" s="335"/>
      <c r="G1751" s="348"/>
      <c r="H1751" s="348"/>
      <c r="I1751" s="336"/>
    </row>
    <row r="1752" spans="1:11" x14ac:dyDescent="0.25">
      <c r="E1752" s="254"/>
      <c r="F1752" s="335"/>
      <c r="G1752" s="348"/>
      <c r="H1752" s="348"/>
      <c r="I1752" s="336"/>
    </row>
    <row r="1753" spans="1:11" x14ac:dyDescent="0.25">
      <c r="F1753" s="335"/>
      <c r="G1753" s="348"/>
      <c r="H1753" s="348"/>
      <c r="I1753" s="336"/>
    </row>
    <row r="1754" spans="1:11" x14ac:dyDescent="0.25">
      <c r="A1754" s="23"/>
      <c r="F1754" s="310"/>
      <c r="G1754" s="346"/>
      <c r="H1754" s="346"/>
      <c r="I1754" s="311"/>
    </row>
    <row r="1755" spans="1:11" x14ac:dyDescent="0.25">
      <c r="F1755" s="335"/>
      <c r="G1755" s="348"/>
      <c r="H1755" s="348"/>
      <c r="I1755" s="336"/>
    </row>
    <row r="1756" spans="1:11" x14ac:dyDescent="0.25">
      <c r="E1756" s="254"/>
      <c r="F1756" s="335"/>
      <c r="G1756" s="348"/>
      <c r="H1756" s="348"/>
      <c r="I1756" s="336"/>
    </row>
    <row r="1757" spans="1:11" x14ac:dyDescent="0.25">
      <c r="E1757" s="254"/>
      <c r="F1757" s="335"/>
      <c r="G1757" s="348"/>
      <c r="H1757" s="348"/>
      <c r="I1757" s="336"/>
    </row>
    <row r="1758" spans="1:11" x14ac:dyDescent="0.25">
      <c r="A1758" s="23"/>
      <c r="B1758" s="23"/>
      <c r="C1758" s="349"/>
      <c r="D1758" s="339"/>
      <c r="E1758" s="280"/>
      <c r="F1758" s="310"/>
      <c r="G1758" s="346"/>
      <c r="H1758" s="346"/>
      <c r="I1758" s="311"/>
      <c r="K1758" s="129"/>
    </row>
    <row r="1759" spans="1:11" x14ac:dyDescent="0.25">
      <c r="F1759" s="335"/>
      <c r="G1759" s="348"/>
      <c r="H1759" s="348"/>
      <c r="I1759" s="336"/>
    </row>
    <row r="1760" spans="1:11" x14ac:dyDescent="0.25">
      <c r="F1760" s="335"/>
      <c r="G1760" s="348"/>
      <c r="H1760" s="348"/>
      <c r="I1760" s="336"/>
    </row>
    <row r="1761" spans="1:11" x14ac:dyDescent="0.25">
      <c r="A1761" s="23"/>
      <c r="F1761" s="280"/>
      <c r="G1761" s="351"/>
      <c r="H1761" s="351"/>
      <c r="I1761" s="339"/>
    </row>
    <row r="1763" spans="1:11" x14ac:dyDescent="0.25">
      <c r="A1763" s="23"/>
      <c r="B1763" s="23"/>
    </row>
    <row r="1767" spans="1:11" x14ac:dyDescent="0.25">
      <c r="A1767" s="23"/>
      <c r="B1767" s="23"/>
      <c r="C1767" s="349"/>
      <c r="D1767" s="339"/>
      <c r="E1767" s="310"/>
      <c r="F1767" s="310"/>
      <c r="G1767" s="346"/>
      <c r="H1767" s="346"/>
      <c r="I1767" s="311"/>
      <c r="K1767" s="129"/>
    </row>
    <row r="1768" spans="1:11" x14ac:dyDescent="0.25">
      <c r="A1768" s="23"/>
      <c r="B1768" s="23"/>
      <c r="C1768" s="349"/>
      <c r="D1768" s="339"/>
      <c r="E1768" s="310"/>
      <c r="F1768" s="310"/>
      <c r="G1768" s="346"/>
      <c r="H1768" s="346"/>
      <c r="I1768" s="311"/>
      <c r="K1768" s="129"/>
    </row>
    <row r="1769" spans="1:11" x14ac:dyDescent="0.25">
      <c r="A1769" s="23"/>
      <c r="B1769" s="23"/>
      <c r="C1769" s="349"/>
      <c r="D1769" s="339"/>
      <c r="E1769" s="310"/>
      <c r="F1769" s="310"/>
      <c r="G1769" s="346"/>
      <c r="H1769" s="346"/>
      <c r="I1769" s="311"/>
      <c r="K1769" s="129"/>
    </row>
    <row r="1770" spans="1:11" x14ac:dyDescent="0.25">
      <c r="A1770" s="23"/>
      <c r="B1770" s="23"/>
      <c r="C1770" s="349"/>
      <c r="D1770" s="339"/>
      <c r="E1770" s="310"/>
      <c r="F1770" s="310"/>
      <c r="G1770" s="346"/>
      <c r="H1770" s="346"/>
      <c r="I1770" s="311"/>
      <c r="K1770" s="129"/>
    </row>
    <row r="1772" spans="1:11" x14ac:dyDescent="0.25">
      <c r="C1772" s="349"/>
      <c r="D1772" s="339"/>
      <c r="K1772" s="129"/>
    </row>
    <row r="1773" spans="1:11" x14ac:dyDescent="0.25">
      <c r="A1773" s="23"/>
      <c r="B1773" s="23"/>
    </row>
    <row r="1774" spans="1:11" x14ac:dyDescent="0.25">
      <c r="E1774" s="254"/>
      <c r="F1774" s="335"/>
      <c r="G1774" s="348"/>
      <c r="H1774" s="348"/>
      <c r="I1774" s="336"/>
    </row>
    <row r="1775" spans="1:11" x14ac:dyDescent="0.25">
      <c r="E1775" s="254"/>
      <c r="F1775" s="335"/>
      <c r="G1775" s="348"/>
      <c r="H1775" s="348"/>
      <c r="I1775" s="336"/>
    </row>
    <row r="1776" spans="1:11" x14ac:dyDescent="0.25">
      <c r="E1776" s="254"/>
      <c r="F1776" s="335"/>
      <c r="G1776" s="348"/>
      <c r="H1776" s="348"/>
      <c r="I1776" s="336"/>
    </row>
    <row r="1777" spans="1:11" x14ac:dyDescent="0.25">
      <c r="E1777" s="254"/>
      <c r="F1777" s="335"/>
      <c r="G1777" s="348"/>
      <c r="H1777" s="348"/>
      <c r="I1777" s="336"/>
    </row>
    <row r="1778" spans="1:11" x14ac:dyDescent="0.25">
      <c r="E1778" s="254"/>
      <c r="F1778" s="335"/>
      <c r="G1778" s="348"/>
      <c r="H1778" s="348"/>
      <c r="I1778" s="336"/>
    </row>
    <row r="1779" spans="1:11" x14ac:dyDescent="0.25">
      <c r="E1779" s="254"/>
      <c r="F1779" s="335"/>
      <c r="G1779" s="348"/>
      <c r="H1779" s="348"/>
      <c r="I1779" s="336"/>
    </row>
    <row r="1780" spans="1:11" x14ac:dyDescent="0.25">
      <c r="F1780" s="335"/>
      <c r="G1780" s="348"/>
      <c r="H1780" s="348"/>
      <c r="I1780" s="336"/>
    </row>
    <row r="1781" spans="1:11" x14ac:dyDescent="0.25">
      <c r="A1781" s="23"/>
      <c r="B1781" s="23"/>
      <c r="C1781" s="349"/>
      <c r="D1781" s="339"/>
      <c r="E1781" s="280"/>
      <c r="F1781" s="310"/>
      <c r="G1781" s="346"/>
      <c r="H1781" s="346"/>
      <c r="I1781" s="311"/>
      <c r="J1781" s="362"/>
      <c r="K1781" s="129"/>
    </row>
    <row r="1782" spans="1:11" x14ac:dyDescent="0.25">
      <c r="A1782" s="23"/>
      <c r="B1782" s="23"/>
      <c r="C1782" s="349"/>
      <c r="D1782" s="339"/>
      <c r="E1782" s="280"/>
      <c r="F1782" s="310"/>
      <c r="G1782" s="346"/>
      <c r="H1782" s="346"/>
      <c r="I1782" s="311"/>
      <c r="J1782" s="362"/>
      <c r="K1782" s="129"/>
    </row>
    <row r="1783" spans="1:11" x14ac:dyDescent="0.25">
      <c r="A1783" s="23"/>
      <c r="B1783" s="23"/>
      <c r="C1783" s="349"/>
      <c r="D1783" s="339"/>
      <c r="E1783" s="280"/>
      <c r="F1783" s="310"/>
      <c r="G1783" s="346"/>
      <c r="H1783" s="346"/>
      <c r="I1783" s="311"/>
      <c r="J1783" s="362"/>
      <c r="K1783" s="129"/>
    </row>
    <row r="1784" spans="1:11" x14ac:dyDescent="0.25">
      <c r="F1784" s="335"/>
      <c r="G1784" s="348"/>
      <c r="H1784" s="348"/>
      <c r="I1784" s="336"/>
    </row>
    <row r="1785" spans="1:11" x14ac:dyDescent="0.25">
      <c r="A1785" s="23"/>
      <c r="F1785" s="335"/>
      <c r="G1785" s="348"/>
      <c r="H1785" s="348"/>
      <c r="I1785" s="336"/>
    </row>
    <row r="1786" spans="1:11" x14ac:dyDescent="0.25">
      <c r="E1786" s="254"/>
      <c r="F1786" s="335"/>
      <c r="G1786" s="348"/>
      <c r="H1786" s="348"/>
      <c r="I1786" s="336"/>
    </row>
    <row r="1787" spans="1:11" x14ac:dyDescent="0.25">
      <c r="E1787" s="254"/>
      <c r="F1787" s="335"/>
      <c r="G1787" s="348"/>
      <c r="H1787" s="348"/>
      <c r="I1787" s="336"/>
    </row>
    <row r="1788" spans="1:11" x14ac:dyDescent="0.25">
      <c r="E1788" s="254"/>
      <c r="F1788" s="335"/>
      <c r="G1788" s="348"/>
      <c r="H1788" s="348"/>
      <c r="I1788" s="336"/>
    </row>
    <row r="1789" spans="1:11" x14ac:dyDescent="0.25">
      <c r="E1789" s="254"/>
      <c r="F1789" s="335"/>
      <c r="G1789" s="348"/>
      <c r="H1789" s="348"/>
      <c r="I1789" s="336"/>
    </row>
    <row r="1790" spans="1:11" x14ac:dyDescent="0.25">
      <c r="E1790" s="254"/>
      <c r="F1790" s="335"/>
      <c r="G1790" s="348"/>
      <c r="H1790" s="348"/>
      <c r="I1790" s="336"/>
    </row>
    <row r="1791" spans="1:11" x14ac:dyDescent="0.25">
      <c r="E1791" s="254"/>
      <c r="F1791" s="335"/>
      <c r="G1791" s="348"/>
      <c r="H1791" s="348"/>
      <c r="I1791" s="336"/>
    </row>
    <row r="1792" spans="1:11" x14ac:dyDescent="0.25">
      <c r="E1792" s="254"/>
      <c r="F1792" s="335"/>
      <c r="G1792" s="348"/>
      <c r="H1792" s="348"/>
      <c r="I1792" s="336"/>
    </row>
    <row r="1793" spans="1:9" x14ac:dyDescent="0.25">
      <c r="E1793" s="254"/>
      <c r="F1793" s="335"/>
      <c r="G1793" s="348"/>
      <c r="H1793" s="348"/>
      <c r="I1793" s="336"/>
    </row>
    <row r="1794" spans="1:9" x14ac:dyDescent="0.25">
      <c r="F1794" s="335"/>
      <c r="G1794" s="348"/>
      <c r="H1794" s="348"/>
      <c r="I1794" s="336"/>
    </row>
    <row r="1795" spans="1:9" x14ac:dyDescent="0.25">
      <c r="A1795" s="23"/>
      <c r="F1795" s="310"/>
      <c r="G1795" s="346"/>
      <c r="H1795" s="346"/>
      <c r="I1795" s="311"/>
    </row>
    <row r="1796" spans="1:9" x14ac:dyDescent="0.25">
      <c r="A1796" s="23"/>
      <c r="F1796" s="310"/>
      <c r="G1796" s="346"/>
      <c r="H1796" s="346"/>
      <c r="I1796" s="311"/>
    </row>
    <row r="1797" spans="1:9" x14ac:dyDescent="0.25">
      <c r="A1797" s="23"/>
      <c r="F1797" s="310"/>
      <c r="G1797" s="346"/>
      <c r="H1797" s="346"/>
      <c r="I1797" s="311"/>
    </row>
    <row r="1798" spans="1:9" x14ac:dyDescent="0.25">
      <c r="F1798" s="335"/>
      <c r="G1798" s="348"/>
      <c r="H1798" s="348"/>
      <c r="I1798" s="336"/>
    </row>
    <row r="1799" spans="1:9" x14ac:dyDescent="0.25">
      <c r="A1799" s="23"/>
      <c r="F1799" s="335"/>
      <c r="G1799" s="348"/>
      <c r="H1799" s="348"/>
      <c r="I1799" s="336"/>
    </row>
    <row r="1800" spans="1:9" x14ac:dyDescent="0.25">
      <c r="E1800" s="254"/>
      <c r="F1800" s="335"/>
      <c r="G1800" s="348"/>
      <c r="H1800" s="348"/>
      <c r="I1800" s="336"/>
    </row>
    <row r="1801" spans="1:9" x14ac:dyDescent="0.25">
      <c r="E1801" s="254"/>
      <c r="F1801" s="335"/>
      <c r="G1801" s="348"/>
      <c r="H1801" s="348"/>
      <c r="I1801" s="336"/>
    </row>
    <row r="1802" spans="1:9" x14ac:dyDescent="0.25">
      <c r="F1802" s="335"/>
      <c r="G1802" s="348"/>
      <c r="H1802" s="348"/>
      <c r="I1802" s="336"/>
    </row>
    <row r="1803" spans="1:9" x14ac:dyDescent="0.25">
      <c r="A1803" s="23"/>
      <c r="F1803" s="310"/>
      <c r="G1803" s="346"/>
      <c r="H1803" s="346"/>
      <c r="I1803" s="311"/>
    </row>
    <row r="1804" spans="1:9" x14ac:dyDescent="0.25">
      <c r="F1804" s="335"/>
      <c r="G1804" s="348"/>
      <c r="H1804" s="348"/>
      <c r="I1804" s="336"/>
    </row>
    <row r="1805" spans="1:9" x14ac:dyDescent="0.25">
      <c r="F1805" s="335"/>
      <c r="G1805" s="348"/>
      <c r="H1805" s="348"/>
      <c r="I1805" s="336"/>
    </row>
    <row r="1806" spans="1:9" x14ac:dyDescent="0.25">
      <c r="F1806" s="335"/>
      <c r="G1806" s="348"/>
      <c r="H1806" s="348"/>
      <c r="I1806" s="336"/>
    </row>
    <row r="1807" spans="1:9" x14ac:dyDescent="0.25">
      <c r="A1807" s="23"/>
      <c r="F1807" s="310"/>
      <c r="G1807" s="346"/>
      <c r="H1807" s="346"/>
      <c r="I1807" s="311"/>
    </row>
    <row r="1808" spans="1:9" x14ac:dyDescent="0.25">
      <c r="F1808" s="335"/>
      <c r="G1808" s="348"/>
      <c r="H1808" s="348"/>
      <c r="I1808" s="336"/>
    </row>
    <row r="1809" spans="1:11" x14ac:dyDescent="0.25">
      <c r="F1809" s="335"/>
      <c r="G1809" s="348"/>
      <c r="H1809" s="348"/>
      <c r="I1809" s="336"/>
    </row>
    <row r="1810" spans="1:11" x14ac:dyDescent="0.25">
      <c r="A1810" s="23"/>
      <c r="F1810" s="280"/>
      <c r="G1810" s="351"/>
      <c r="H1810" s="351"/>
      <c r="I1810" s="339"/>
    </row>
    <row r="1812" spans="1:11" x14ac:dyDescent="0.25">
      <c r="A1812" s="23"/>
      <c r="B1812" s="23"/>
    </row>
    <row r="1814" spans="1:11" x14ac:dyDescent="0.25">
      <c r="A1814" s="23"/>
      <c r="B1814" s="23"/>
      <c r="C1814" s="349"/>
      <c r="D1814" s="339"/>
      <c r="E1814" s="310"/>
      <c r="F1814" s="310"/>
      <c r="G1814" s="346"/>
      <c r="H1814" s="346"/>
      <c r="I1814" s="311"/>
      <c r="K1814" s="129"/>
    </row>
    <row r="1820" spans="1:11" x14ac:dyDescent="0.25">
      <c r="C1820" s="349"/>
      <c r="D1820" s="339"/>
      <c r="K1820" s="129"/>
    </row>
    <row r="1821" spans="1:11" x14ac:dyDescent="0.25">
      <c r="A1821" s="23"/>
      <c r="B1821" s="23"/>
    </row>
    <row r="1822" spans="1:11" x14ac:dyDescent="0.25">
      <c r="E1822" s="254"/>
      <c r="F1822" s="335"/>
      <c r="G1822" s="348"/>
      <c r="H1822" s="348"/>
      <c r="I1822" s="336"/>
    </row>
    <row r="1823" spans="1:11" x14ac:dyDescent="0.25">
      <c r="E1823" s="254"/>
      <c r="F1823" s="335"/>
      <c r="G1823" s="348"/>
      <c r="H1823" s="348"/>
      <c r="I1823" s="336"/>
    </row>
    <row r="1824" spans="1:11" x14ac:dyDescent="0.25">
      <c r="E1824" s="254"/>
      <c r="F1824" s="335"/>
      <c r="G1824" s="348"/>
      <c r="H1824" s="348"/>
      <c r="I1824" s="336"/>
    </row>
    <row r="1825" spans="1:11" x14ac:dyDescent="0.25">
      <c r="E1825" s="254"/>
      <c r="F1825" s="335"/>
      <c r="G1825" s="348"/>
      <c r="H1825" s="348"/>
      <c r="I1825" s="336"/>
    </row>
    <row r="1826" spans="1:11" x14ac:dyDescent="0.25">
      <c r="E1826" s="254"/>
      <c r="F1826" s="335"/>
      <c r="G1826" s="348"/>
      <c r="H1826" s="348"/>
      <c r="I1826" s="336"/>
    </row>
    <row r="1827" spans="1:11" x14ac:dyDescent="0.25">
      <c r="E1827" s="254"/>
      <c r="F1827" s="335"/>
      <c r="G1827" s="348"/>
      <c r="H1827" s="348"/>
      <c r="I1827" s="336"/>
    </row>
    <row r="1828" spans="1:11" x14ac:dyDescent="0.25">
      <c r="E1828" s="254"/>
      <c r="F1828" s="335"/>
      <c r="G1828" s="348"/>
      <c r="H1828" s="348"/>
      <c r="I1828" s="336"/>
    </row>
    <row r="1829" spans="1:11" x14ac:dyDescent="0.25">
      <c r="F1829" s="335"/>
      <c r="G1829" s="348"/>
      <c r="H1829" s="348"/>
      <c r="I1829" s="336"/>
    </row>
    <row r="1830" spans="1:11" x14ac:dyDescent="0.25">
      <c r="F1830" s="335"/>
      <c r="G1830" s="348"/>
      <c r="H1830" s="348"/>
      <c r="I1830" s="336"/>
    </row>
    <row r="1831" spans="1:11" x14ac:dyDescent="0.25">
      <c r="A1831" s="23"/>
      <c r="B1831" s="23"/>
      <c r="C1831" s="349"/>
      <c r="D1831" s="339"/>
      <c r="E1831" s="280"/>
      <c r="F1831" s="310"/>
      <c r="G1831" s="346"/>
      <c r="H1831" s="346"/>
      <c r="I1831" s="311"/>
      <c r="K1831" s="129"/>
    </row>
    <row r="1832" spans="1:11" x14ac:dyDescent="0.25">
      <c r="A1832" s="23"/>
      <c r="B1832" s="23"/>
      <c r="C1832" s="349"/>
      <c r="D1832" s="339"/>
      <c r="E1832" s="280"/>
      <c r="F1832" s="310"/>
      <c r="G1832" s="346"/>
      <c r="H1832" s="346"/>
      <c r="I1832" s="311"/>
      <c r="K1832" s="129"/>
    </row>
    <row r="1833" spans="1:11" x14ac:dyDescent="0.25">
      <c r="A1833" s="23"/>
      <c r="B1833" s="23"/>
      <c r="C1833" s="349"/>
      <c r="D1833" s="339"/>
      <c r="E1833" s="280"/>
      <c r="F1833" s="310"/>
      <c r="G1833" s="346"/>
      <c r="H1833" s="346"/>
      <c r="I1833" s="311"/>
      <c r="K1833" s="129"/>
    </row>
    <row r="1834" spans="1:11" x14ac:dyDescent="0.25">
      <c r="A1834" s="23"/>
      <c r="B1834" s="23"/>
      <c r="C1834" s="349"/>
      <c r="D1834" s="339"/>
      <c r="E1834" s="280"/>
      <c r="F1834" s="310"/>
      <c r="G1834" s="346"/>
      <c r="H1834" s="346"/>
      <c r="I1834" s="311"/>
      <c r="K1834" s="129"/>
    </row>
    <row r="1835" spans="1:11" x14ac:dyDescent="0.25">
      <c r="F1835" s="335"/>
      <c r="G1835" s="348"/>
      <c r="H1835" s="348"/>
      <c r="I1835" s="336"/>
    </row>
    <row r="1836" spans="1:11" x14ac:dyDescent="0.25">
      <c r="A1836" s="23"/>
      <c r="F1836" s="335"/>
      <c r="G1836" s="348"/>
      <c r="H1836" s="348"/>
      <c r="I1836" s="336"/>
    </row>
    <row r="1837" spans="1:11" x14ac:dyDescent="0.25">
      <c r="E1837" s="254"/>
      <c r="F1837" s="335"/>
      <c r="G1837" s="348"/>
      <c r="H1837" s="348"/>
      <c r="I1837" s="336"/>
    </row>
    <row r="1838" spans="1:11" x14ac:dyDescent="0.25">
      <c r="C1838" s="349"/>
      <c r="D1838" s="339"/>
      <c r="E1838" s="254"/>
      <c r="F1838" s="335"/>
      <c r="G1838" s="348"/>
      <c r="H1838" s="348"/>
      <c r="I1838" s="336"/>
      <c r="K1838" s="129"/>
    </row>
    <row r="1839" spans="1:11" x14ac:dyDescent="0.25">
      <c r="C1839" s="349"/>
      <c r="D1839" s="339"/>
      <c r="E1839" s="254"/>
      <c r="F1839" s="335"/>
      <c r="G1839" s="348"/>
      <c r="H1839" s="348"/>
      <c r="I1839" s="336"/>
      <c r="K1839" s="129"/>
    </row>
    <row r="1840" spans="1:11" x14ac:dyDescent="0.25">
      <c r="E1840" s="254"/>
      <c r="F1840" s="335"/>
      <c r="G1840" s="348"/>
      <c r="H1840" s="348"/>
      <c r="I1840" s="336"/>
    </row>
    <row r="1841" spans="1:9" x14ac:dyDescent="0.25">
      <c r="E1841" s="254"/>
      <c r="F1841" s="335"/>
      <c r="G1841" s="348"/>
      <c r="H1841" s="348"/>
      <c r="I1841" s="336"/>
    </row>
    <row r="1842" spans="1:9" x14ac:dyDescent="0.25">
      <c r="E1842" s="254"/>
      <c r="F1842" s="335"/>
      <c r="G1842" s="348"/>
      <c r="H1842" s="348"/>
      <c r="I1842" s="336"/>
    </row>
    <row r="1843" spans="1:9" x14ac:dyDescent="0.25">
      <c r="E1843" s="254"/>
      <c r="F1843" s="335"/>
      <c r="G1843" s="348"/>
      <c r="H1843" s="348"/>
      <c r="I1843" s="336"/>
    </row>
    <row r="1844" spans="1:9" x14ac:dyDescent="0.25">
      <c r="E1844" s="254"/>
      <c r="F1844" s="335"/>
      <c r="G1844" s="348"/>
      <c r="H1844" s="348"/>
      <c r="I1844" s="336"/>
    </row>
    <row r="1845" spans="1:9" x14ac:dyDescent="0.25">
      <c r="F1845" s="335"/>
      <c r="G1845" s="348"/>
      <c r="H1845" s="348"/>
      <c r="I1845" s="336"/>
    </row>
    <row r="1846" spans="1:9" x14ac:dyDescent="0.25">
      <c r="A1846" s="23"/>
      <c r="F1846" s="310"/>
      <c r="G1846" s="346"/>
      <c r="H1846" s="346"/>
      <c r="I1846" s="311"/>
    </row>
    <row r="1847" spans="1:9" x14ac:dyDescent="0.25">
      <c r="A1847" s="23"/>
      <c r="F1847" s="310"/>
      <c r="G1847" s="346"/>
      <c r="H1847" s="346"/>
      <c r="I1847" s="311"/>
    </row>
    <row r="1848" spans="1:9" x14ac:dyDescent="0.25">
      <c r="A1848" s="23"/>
      <c r="F1848" s="310"/>
      <c r="G1848" s="346"/>
      <c r="H1848" s="346"/>
      <c r="I1848" s="311"/>
    </row>
    <row r="1849" spans="1:9" x14ac:dyDescent="0.25">
      <c r="A1849" s="23"/>
      <c r="F1849" s="310"/>
      <c r="G1849" s="346"/>
      <c r="H1849" s="346"/>
      <c r="I1849" s="311"/>
    </row>
    <row r="1850" spans="1:9" x14ac:dyDescent="0.25">
      <c r="F1850" s="335"/>
      <c r="G1850" s="348"/>
      <c r="H1850" s="348"/>
      <c r="I1850" s="336"/>
    </row>
    <row r="1851" spans="1:9" x14ac:dyDescent="0.25">
      <c r="A1851" s="23"/>
      <c r="F1851" s="335"/>
      <c r="G1851" s="348"/>
      <c r="H1851" s="348"/>
      <c r="I1851" s="336"/>
    </row>
    <row r="1852" spans="1:9" x14ac:dyDescent="0.25">
      <c r="E1852" s="254"/>
      <c r="F1852" s="335"/>
      <c r="G1852" s="348"/>
      <c r="H1852" s="348"/>
      <c r="I1852" s="336"/>
    </row>
    <row r="1853" spans="1:9" x14ac:dyDescent="0.25">
      <c r="E1853" s="254"/>
      <c r="F1853" s="335"/>
      <c r="G1853" s="348"/>
      <c r="H1853" s="348"/>
      <c r="I1853" s="336"/>
    </row>
    <row r="1854" spans="1:9" x14ac:dyDescent="0.25">
      <c r="F1854" s="335"/>
      <c r="G1854" s="348"/>
      <c r="H1854" s="348"/>
      <c r="I1854" s="336"/>
    </row>
    <row r="1855" spans="1:9" x14ac:dyDescent="0.25">
      <c r="F1855" s="335"/>
      <c r="G1855" s="348"/>
      <c r="H1855" s="348"/>
      <c r="I1855" s="336"/>
    </row>
    <row r="1856" spans="1:9" x14ac:dyDescent="0.25">
      <c r="A1856" s="23"/>
      <c r="F1856" s="310"/>
      <c r="G1856" s="346"/>
      <c r="H1856" s="346"/>
      <c r="I1856" s="311"/>
    </row>
    <row r="1857" spans="1:11" x14ac:dyDescent="0.25">
      <c r="F1857" s="335"/>
      <c r="G1857" s="348"/>
      <c r="H1857" s="348"/>
      <c r="I1857" s="336"/>
    </row>
    <row r="1858" spans="1:11" x14ac:dyDescent="0.25">
      <c r="A1858" s="23"/>
      <c r="F1858" s="335"/>
      <c r="G1858" s="348"/>
      <c r="H1858" s="348"/>
      <c r="I1858" s="336"/>
    </row>
    <row r="1859" spans="1:11" x14ac:dyDescent="0.25">
      <c r="E1859" s="254"/>
      <c r="F1859" s="335"/>
      <c r="G1859" s="348"/>
      <c r="H1859" s="348"/>
      <c r="I1859" s="336"/>
    </row>
    <row r="1860" spans="1:11" x14ac:dyDescent="0.25">
      <c r="A1860" s="23"/>
      <c r="B1860" s="23"/>
      <c r="C1860" s="349"/>
      <c r="D1860" s="339"/>
      <c r="E1860" s="338"/>
      <c r="F1860" s="310"/>
      <c r="G1860" s="346"/>
      <c r="H1860" s="346"/>
      <c r="I1860" s="311"/>
      <c r="K1860" s="129"/>
    </row>
    <row r="1861" spans="1:11" x14ac:dyDescent="0.25">
      <c r="F1861" s="335"/>
      <c r="G1861" s="348"/>
      <c r="H1861" s="348"/>
      <c r="I1861" s="336"/>
    </row>
    <row r="1862" spans="1:11" x14ac:dyDescent="0.25">
      <c r="A1862" s="23"/>
      <c r="B1862" s="23"/>
      <c r="C1862" s="349"/>
      <c r="D1862" s="339"/>
      <c r="E1862" s="280"/>
      <c r="F1862" s="280"/>
      <c r="G1862" s="351"/>
      <c r="H1862" s="351"/>
      <c r="I1862" s="339"/>
      <c r="K1862" s="129"/>
    </row>
    <row r="1863" spans="1:11" x14ac:dyDescent="0.25">
      <c r="A1863" s="23"/>
      <c r="B1863" s="23"/>
    </row>
    <row r="1868" spans="1:11" x14ac:dyDescent="0.25">
      <c r="C1868" s="349"/>
      <c r="D1868" s="339"/>
      <c r="K1868" s="129"/>
    </row>
    <row r="1869" spans="1:11" x14ac:dyDescent="0.25">
      <c r="A1869" s="23"/>
      <c r="B1869" s="23"/>
    </row>
    <row r="1870" spans="1:11" x14ac:dyDescent="0.25">
      <c r="E1870" s="254"/>
      <c r="F1870" s="335"/>
      <c r="G1870" s="348"/>
      <c r="H1870" s="348"/>
      <c r="I1870" s="336"/>
    </row>
    <row r="1871" spans="1:11" x14ac:dyDescent="0.25">
      <c r="E1871" s="254"/>
      <c r="F1871" s="335"/>
      <c r="G1871" s="348"/>
      <c r="H1871" s="348"/>
      <c r="I1871" s="336"/>
    </row>
    <row r="1872" spans="1:11" x14ac:dyDescent="0.25">
      <c r="E1872" s="254"/>
      <c r="F1872" s="335"/>
      <c r="G1872" s="348"/>
      <c r="H1872" s="348"/>
      <c r="I1872" s="336"/>
    </row>
    <row r="1873" spans="1:11" x14ac:dyDescent="0.25">
      <c r="F1873" s="335"/>
      <c r="G1873" s="348"/>
      <c r="H1873" s="348"/>
      <c r="I1873" s="336"/>
    </row>
    <row r="1874" spans="1:11" x14ac:dyDescent="0.25">
      <c r="F1874" s="335"/>
      <c r="G1874" s="348"/>
      <c r="H1874" s="348"/>
      <c r="I1874" s="336"/>
    </row>
    <row r="1875" spans="1:11" x14ac:dyDescent="0.25">
      <c r="E1875" s="254"/>
      <c r="F1875" s="335"/>
      <c r="G1875" s="348"/>
      <c r="H1875" s="348"/>
      <c r="I1875" s="336"/>
      <c r="K1875" s="360"/>
    </row>
    <row r="1876" spans="1:11" x14ac:dyDescent="0.25">
      <c r="A1876" s="23"/>
      <c r="B1876" s="23"/>
      <c r="C1876" s="349"/>
      <c r="D1876" s="339"/>
      <c r="E1876" s="280"/>
      <c r="F1876" s="310"/>
      <c r="G1876" s="346"/>
      <c r="H1876" s="346"/>
      <c r="I1876" s="311"/>
      <c r="K1876" s="129"/>
    </row>
    <row r="1877" spans="1:11" x14ac:dyDescent="0.25">
      <c r="A1877" s="23"/>
      <c r="B1877" s="23"/>
      <c r="C1877" s="349"/>
      <c r="D1877" s="339"/>
      <c r="E1877" s="280"/>
      <c r="F1877" s="310"/>
      <c r="G1877" s="346"/>
      <c r="H1877" s="346"/>
      <c r="I1877" s="311"/>
      <c r="K1877" s="129"/>
    </row>
    <row r="1878" spans="1:11" x14ac:dyDescent="0.25">
      <c r="A1878" s="23"/>
      <c r="B1878" s="23"/>
      <c r="C1878" s="349"/>
      <c r="D1878" s="339"/>
      <c r="E1878" s="280"/>
      <c r="F1878" s="310"/>
      <c r="G1878" s="346"/>
      <c r="H1878" s="346"/>
      <c r="I1878" s="311"/>
      <c r="K1878" s="129"/>
    </row>
    <row r="1879" spans="1:11" x14ac:dyDescent="0.25">
      <c r="F1879" s="335"/>
      <c r="G1879" s="348"/>
      <c r="H1879" s="348"/>
      <c r="I1879" s="336"/>
    </row>
    <row r="1880" spans="1:11" x14ac:dyDescent="0.25">
      <c r="A1880" s="23"/>
      <c r="F1880" s="335"/>
      <c r="G1880" s="348"/>
      <c r="H1880" s="348"/>
      <c r="I1880" s="336"/>
    </row>
    <row r="1881" spans="1:11" x14ac:dyDescent="0.25">
      <c r="F1881" s="335"/>
      <c r="G1881" s="348"/>
      <c r="H1881" s="348"/>
      <c r="I1881" s="336"/>
    </row>
    <row r="1882" spans="1:11" x14ac:dyDescent="0.25">
      <c r="E1882" s="254"/>
      <c r="F1882" s="335"/>
      <c r="G1882" s="348"/>
      <c r="H1882" s="348"/>
      <c r="I1882" s="336"/>
    </row>
    <row r="1883" spans="1:11" x14ac:dyDescent="0.25">
      <c r="E1883" s="254"/>
      <c r="F1883" s="335"/>
      <c r="G1883" s="348"/>
      <c r="H1883" s="348"/>
      <c r="I1883" s="336"/>
    </row>
    <row r="1884" spans="1:11" x14ac:dyDescent="0.25">
      <c r="E1884" s="254"/>
      <c r="F1884" s="335"/>
      <c r="G1884" s="348"/>
      <c r="H1884" s="348"/>
      <c r="I1884" s="336"/>
    </row>
    <row r="1885" spans="1:11" x14ac:dyDescent="0.25">
      <c r="E1885" s="254"/>
      <c r="F1885" s="335"/>
      <c r="G1885" s="348"/>
      <c r="H1885" s="348"/>
      <c r="I1885" s="336"/>
    </row>
    <row r="1886" spans="1:11" x14ac:dyDescent="0.25">
      <c r="E1886" s="254"/>
      <c r="F1886" s="335"/>
      <c r="G1886" s="348"/>
      <c r="H1886" s="348"/>
      <c r="I1886" s="336"/>
    </row>
    <row r="1887" spans="1:11" x14ac:dyDescent="0.25">
      <c r="E1887" s="254"/>
      <c r="F1887" s="335"/>
      <c r="G1887" s="348"/>
      <c r="H1887" s="348"/>
      <c r="I1887" s="336"/>
    </row>
    <row r="1888" spans="1:11" x14ac:dyDescent="0.25">
      <c r="E1888" s="254"/>
      <c r="F1888" s="335"/>
      <c r="G1888" s="348"/>
      <c r="H1888" s="348"/>
      <c r="I1888" s="336"/>
    </row>
    <row r="1889" spans="1:11" x14ac:dyDescent="0.25">
      <c r="E1889" s="254"/>
      <c r="F1889" s="335"/>
      <c r="G1889" s="348"/>
      <c r="H1889" s="348"/>
      <c r="I1889" s="336"/>
    </row>
    <row r="1890" spans="1:11" x14ac:dyDescent="0.25">
      <c r="F1890" s="335"/>
      <c r="G1890" s="348"/>
      <c r="H1890" s="348"/>
      <c r="I1890" s="336"/>
    </row>
    <row r="1891" spans="1:11" x14ac:dyDescent="0.25">
      <c r="A1891" s="23"/>
      <c r="F1891" s="310"/>
      <c r="G1891" s="346"/>
      <c r="H1891" s="346"/>
      <c r="I1891" s="311"/>
    </row>
    <row r="1892" spans="1:11" x14ac:dyDescent="0.25">
      <c r="A1892" s="23"/>
      <c r="F1892" s="310"/>
      <c r="G1892" s="346"/>
      <c r="H1892" s="346"/>
      <c r="I1892" s="311"/>
    </row>
    <row r="1893" spans="1:11" x14ac:dyDescent="0.25">
      <c r="A1893" s="23"/>
      <c r="F1893" s="310"/>
      <c r="G1893" s="346"/>
      <c r="H1893" s="346"/>
      <c r="I1893" s="311"/>
    </row>
    <row r="1894" spans="1:11" x14ac:dyDescent="0.25">
      <c r="A1894" s="23"/>
      <c r="F1894" s="310"/>
      <c r="G1894" s="346"/>
      <c r="H1894" s="346"/>
      <c r="I1894" s="311"/>
    </row>
    <row r="1895" spans="1:11" x14ac:dyDescent="0.25">
      <c r="F1895" s="335"/>
      <c r="G1895" s="348"/>
      <c r="H1895" s="348"/>
      <c r="I1895" s="336"/>
    </row>
    <row r="1896" spans="1:11" x14ac:dyDescent="0.25">
      <c r="A1896" s="23"/>
      <c r="F1896" s="335"/>
      <c r="G1896" s="348"/>
      <c r="H1896" s="348"/>
      <c r="I1896" s="336"/>
    </row>
    <row r="1897" spans="1:11" x14ac:dyDescent="0.25">
      <c r="E1897" s="254"/>
      <c r="F1897" s="335"/>
      <c r="G1897" s="348"/>
      <c r="H1897" s="348"/>
      <c r="I1897" s="336"/>
    </row>
    <row r="1898" spans="1:11" x14ac:dyDescent="0.25">
      <c r="E1898" s="254"/>
      <c r="F1898" s="335"/>
      <c r="G1898" s="348"/>
      <c r="H1898" s="348"/>
      <c r="I1898" s="336"/>
    </row>
    <row r="1899" spans="1:11" x14ac:dyDescent="0.25">
      <c r="F1899" s="335"/>
      <c r="G1899" s="348"/>
      <c r="H1899" s="348"/>
      <c r="I1899" s="336"/>
    </row>
    <row r="1900" spans="1:11" x14ac:dyDescent="0.25">
      <c r="A1900" s="23"/>
      <c r="F1900" s="310"/>
      <c r="G1900" s="346"/>
      <c r="H1900" s="346"/>
      <c r="I1900" s="311"/>
    </row>
    <row r="1901" spans="1:11" x14ac:dyDescent="0.25">
      <c r="F1901" s="335"/>
      <c r="G1901" s="348"/>
      <c r="H1901" s="348"/>
      <c r="I1901" s="336"/>
    </row>
    <row r="1902" spans="1:11" x14ac:dyDescent="0.25">
      <c r="A1902" s="23"/>
      <c r="F1902" s="335"/>
      <c r="G1902" s="348"/>
      <c r="H1902" s="348"/>
      <c r="I1902" s="336"/>
    </row>
    <row r="1903" spans="1:11" x14ac:dyDescent="0.25">
      <c r="E1903" s="254"/>
      <c r="F1903" s="335"/>
      <c r="G1903" s="348"/>
      <c r="H1903" s="348"/>
      <c r="I1903" s="336"/>
    </row>
    <row r="1904" spans="1:11" x14ac:dyDescent="0.25">
      <c r="A1904" s="23"/>
      <c r="B1904" s="23"/>
      <c r="C1904" s="349"/>
      <c r="D1904" s="339"/>
      <c r="E1904" s="280"/>
      <c r="F1904" s="310"/>
      <c r="G1904" s="346"/>
      <c r="H1904" s="346"/>
      <c r="I1904" s="311"/>
      <c r="K1904" s="129"/>
    </row>
    <row r="1905" spans="1:11" x14ac:dyDescent="0.25">
      <c r="F1905" s="335"/>
      <c r="G1905" s="348"/>
      <c r="H1905" s="348"/>
      <c r="I1905" s="336"/>
    </row>
    <row r="1906" spans="1:11" x14ac:dyDescent="0.25">
      <c r="F1906" s="335"/>
      <c r="G1906" s="348"/>
      <c r="H1906" s="348"/>
      <c r="I1906" s="336"/>
    </row>
    <row r="1907" spans="1:11" x14ac:dyDescent="0.25">
      <c r="A1907" s="23"/>
      <c r="F1907" s="310"/>
      <c r="G1907" s="346"/>
      <c r="H1907" s="346"/>
      <c r="I1907" s="311"/>
    </row>
    <row r="1909" spans="1:11" x14ac:dyDescent="0.25">
      <c r="A1909" s="23"/>
      <c r="B1909" s="23"/>
    </row>
    <row r="1910" spans="1:11" x14ac:dyDescent="0.25">
      <c r="A1910" s="23"/>
      <c r="B1910" s="23"/>
    </row>
    <row r="1911" spans="1:11" x14ac:dyDescent="0.25">
      <c r="A1911" s="23"/>
      <c r="B1911" s="23"/>
    </row>
    <row r="1912" spans="1:11" x14ac:dyDescent="0.25">
      <c r="A1912" s="23"/>
      <c r="B1912" s="23"/>
    </row>
    <row r="1913" spans="1:11" x14ac:dyDescent="0.25">
      <c r="A1913" s="23"/>
      <c r="B1913" s="23"/>
    </row>
    <row r="1916" spans="1:11" x14ac:dyDescent="0.25">
      <c r="C1916" s="349"/>
      <c r="D1916" s="339"/>
      <c r="K1916" s="129"/>
    </row>
    <row r="1917" spans="1:11" x14ac:dyDescent="0.25">
      <c r="A1917" s="23"/>
      <c r="B1917" s="23"/>
    </row>
    <row r="1918" spans="1:11" x14ac:dyDescent="0.25">
      <c r="E1918" s="254"/>
      <c r="F1918" s="335"/>
      <c r="G1918" s="348"/>
      <c r="H1918" s="348"/>
      <c r="I1918" s="336"/>
    </row>
    <row r="1919" spans="1:11" x14ac:dyDescent="0.25">
      <c r="E1919" s="254"/>
      <c r="F1919" s="335"/>
      <c r="G1919" s="348"/>
      <c r="H1919" s="348"/>
      <c r="I1919" s="336"/>
    </row>
    <row r="1920" spans="1:11" x14ac:dyDescent="0.25">
      <c r="E1920" s="254"/>
      <c r="F1920" s="335"/>
      <c r="G1920" s="348"/>
      <c r="H1920" s="348"/>
      <c r="I1920" s="336"/>
    </row>
    <row r="1921" spans="1:11" x14ac:dyDescent="0.25">
      <c r="F1921" s="335"/>
      <c r="G1921" s="348"/>
      <c r="H1921" s="348"/>
      <c r="I1921" s="336"/>
    </row>
    <row r="1922" spans="1:11" x14ac:dyDescent="0.25">
      <c r="E1922" s="254"/>
      <c r="F1922" s="335"/>
      <c r="G1922" s="348"/>
      <c r="H1922" s="348"/>
      <c r="I1922" s="336"/>
    </row>
    <row r="1923" spans="1:11" x14ac:dyDescent="0.25">
      <c r="F1923" s="335"/>
      <c r="G1923" s="348"/>
      <c r="H1923" s="348"/>
      <c r="I1923" s="336"/>
    </row>
    <row r="1924" spans="1:11" x14ac:dyDescent="0.25">
      <c r="F1924" s="335"/>
      <c r="G1924" s="348"/>
      <c r="H1924" s="348"/>
      <c r="I1924" s="336"/>
    </row>
    <row r="1925" spans="1:11" x14ac:dyDescent="0.25">
      <c r="A1925" s="23"/>
      <c r="B1925" s="23"/>
      <c r="C1925" s="349"/>
      <c r="D1925" s="339"/>
      <c r="E1925" s="280"/>
      <c r="F1925" s="310"/>
      <c r="G1925" s="346"/>
      <c r="H1925" s="346"/>
      <c r="I1925" s="311"/>
      <c r="K1925" s="129"/>
    </row>
    <row r="1926" spans="1:11" x14ac:dyDescent="0.25">
      <c r="A1926" s="23"/>
      <c r="B1926" s="23"/>
      <c r="C1926" s="349"/>
      <c r="D1926" s="339"/>
      <c r="E1926" s="280"/>
      <c r="F1926" s="310"/>
      <c r="G1926" s="346"/>
      <c r="H1926" s="346"/>
      <c r="I1926" s="311"/>
      <c r="K1926" s="129"/>
    </row>
    <row r="1927" spans="1:11" x14ac:dyDescent="0.25">
      <c r="A1927" s="23"/>
      <c r="B1927" s="23"/>
      <c r="C1927" s="349"/>
      <c r="D1927" s="339"/>
      <c r="E1927" s="280"/>
      <c r="F1927" s="310"/>
      <c r="G1927" s="346"/>
      <c r="H1927" s="346"/>
      <c r="I1927" s="311"/>
      <c r="K1927" s="129"/>
    </row>
    <row r="1928" spans="1:11" x14ac:dyDescent="0.25">
      <c r="F1928" s="335"/>
      <c r="G1928" s="348"/>
      <c r="H1928" s="348"/>
      <c r="I1928" s="336"/>
    </row>
    <row r="1929" spans="1:11" x14ac:dyDescent="0.25">
      <c r="A1929" s="23"/>
      <c r="F1929" s="335"/>
      <c r="G1929" s="348"/>
      <c r="H1929" s="348"/>
      <c r="I1929" s="336"/>
    </row>
    <row r="1930" spans="1:11" x14ac:dyDescent="0.25">
      <c r="F1930" s="335"/>
      <c r="G1930" s="348"/>
      <c r="H1930" s="348"/>
      <c r="I1930" s="311"/>
    </row>
    <row r="1931" spans="1:11" x14ac:dyDescent="0.25">
      <c r="E1931" s="254"/>
      <c r="F1931" s="335"/>
      <c r="G1931" s="348"/>
      <c r="H1931" s="348"/>
      <c r="I1931" s="336"/>
    </row>
    <row r="1932" spans="1:11" x14ac:dyDescent="0.25">
      <c r="E1932" s="254"/>
      <c r="F1932" s="335"/>
      <c r="G1932" s="348"/>
      <c r="H1932" s="348"/>
      <c r="I1932" s="336"/>
    </row>
    <row r="1933" spans="1:11" x14ac:dyDescent="0.25">
      <c r="E1933" s="254"/>
      <c r="F1933" s="335"/>
      <c r="G1933" s="348"/>
      <c r="H1933" s="348"/>
      <c r="I1933" s="336"/>
    </row>
    <row r="1934" spans="1:11" x14ac:dyDescent="0.25">
      <c r="E1934" s="254"/>
      <c r="F1934" s="335"/>
      <c r="G1934" s="348"/>
      <c r="H1934" s="348"/>
      <c r="I1934" s="336"/>
    </row>
    <row r="1935" spans="1:11" x14ac:dyDescent="0.25">
      <c r="E1935" s="254"/>
      <c r="F1935" s="335"/>
      <c r="G1935" s="348"/>
      <c r="H1935" s="348"/>
      <c r="I1935" s="336"/>
    </row>
    <row r="1936" spans="1:11" x14ac:dyDescent="0.25">
      <c r="E1936" s="254"/>
      <c r="F1936" s="335"/>
      <c r="G1936" s="348"/>
      <c r="H1936" s="348"/>
      <c r="I1936" s="336"/>
    </row>
    <row r="1937" spans="1:11" x14ac:dyDescent="0.25">
      <c r="F1937" s="335"/>
      <c r="G1937" s="348"/>
      <c r="H1937" s="348"/>
      <c r="I1937" s="336"/>
    </row>
    <row r="1938" spans="1:11" x14ac:dyDescent="0.25">
      <c r="A1938" s="23"/>
      <c r="F1938" s="310"/>
      <c r="G1938" s="346"/>
      <c r="H1938" s="346"/>
      <c r="I1938" s="311"/>
    </row>
    <row r="1939" spans="1:11" x14ac:dyDescent="0.25">
      <c r="A1939" s="23"/>
      <c r="F1939" s="310"/>
      <c r="G1939" s="346"/>
      <c r="H1939" s="346"/>
      <c r="I1939" s="311"/>
    </row>
    <row r="1940" spans="1:11" x14ac:dyDescent="0.25">
      <c r="A1940" s="23"/>
      <c r="F1940" s="310"/>
      <c r="G1940" s="346"/>
      <c r="H1940" s="346"/>
      <c r="I1940" s="311"/>
    </row>
    <row r="1941" spans="1:11" x14ac:dyDescent="0.25">
      <c r="A1941" s="23"/>
      <c r="F1941" s="310"/>
      <c r="G1941" s="346"/>
      <c r="H1941" s="346"/>
      <c r="I1941" s="311"/>
    </row>
    <row r="1942" spans="1:11" x14ac:dyDescent="0.25">
      <c r="F1942" s="335"/>
      <c r="G1942" s="348"/>
      <c r="H1942" s="348"/>
      <c r="I1942" s="336"/>
    </row>
    <row r="1943" spans="1:11" x14ac:dyDescent="0.25">
      <c r="A1943" s="23"/>
      <c r="F1943" s="335"/>
      <c r="G1943" s="348"/>
      <c r="H1943" s="348"/>
      <c r="I1943" s="336"/>
    </row>
    <row r="1944" spans="1:11" x14ac:dyDescent="0.25">
      <c r="F1944" s="335"/>
      <c r="G1944" s="348"/>
      <c r="H1944" s="348"/>
      <c r="I1944" s="336"/>
    </row>
    <row r="1945" spans="1:11" x14ac:dyDescent="0.25">
      <c r="F1945" s="335"/>
      <c r="G1945" s="348"/>
      <c r="H1945" s="348"/>
      <c r="I1945" s="336"/>
    </row>
    <row r="1946" spans="1:11" x14ac:dyDescent="0.25">
      <c r="F1946" s="335"/>
      <c r="G1946" s="348"/>
      <c r="H1946" s="348"/>
      <c r="I1946" s="336"/>
    </row>
    <row r="1947" spans="1:11" x14ac:dyDescent="0.25">
      <c r="A1947" s="23"/>
      <c r="F1947" s="310"/>
      <c r="G1947" s="346"/>
      <c r="H1947" s="346"/>
      <c r="I1947" s="311"/>
    </row>
    <row r="1948" spans="1:11" x14ac:dyDescent="0.25">
      <c r="A1948" s="23"/>
      <c r="F1948" s="310"/>
      <c r="G1948" s="346"/>
      <c r="H1948" s="346"/>
      <c r="I1948" s="311"/>
    </row>
    <row r="1949" spans="1:11" x14ac:dyDescent="0.25">
      <c r="A1949" s="23"/>
      <c r="F1949" s="310"/>
      <c r="G1949" s="346"/>
      <c r="H1949" s="346"/>
      <c r="I1949" s="311"/>
    </row>
    <row r="1950" spans="1:11" x14ac:dyDescent="0.25">
      <c r="A1950" s="23"/>
      <c r="F1950" s="335"/>
      <c r="G1950" s="348"/>
      <c r="H1950" s="348"/>
      <c r="I1950" s="336"/>
    </row>
    <row r="1951" spans="1:11" x14ac:dyDescent="0.25">
      <c r="A1951" s="23"/>
      <c r="B1951" s="23"/>
      <c r="C1951" s="349"/>
      <c r="D1951" s="339"/>
      <c r="E1951" s="280"/>
      <c r="F1951" s="310"/>
      <c r="G1951" s="346"/>
      <c r="H1951" s="346"/>
      <c r="I1951" s="311"/>
      <c r="K1951" s="129"/>
    </row>
    <row r="1952" spans="1:11" x14ac:dyDescent="0.25">
      <c r="E1952" s="254"/>
      <c r="F1952" s="335"/>
      <c r="G1952" s="348"/>
      <c r="H1952" s="348"/>
      <c r="I1952" s="336"/>
    </row>
    <row r="1953" spans="1:11" x14ac:dyDescent="0.25">
      <c r="F1953" s="335"/>
      <c r="G1953" s="348"/>
      <c r="H1953" s="348"/>
      <c r="I1953" s="336"/>
    </row>
    <row r="1954" spans="1:11" x14ac:dyDescent="0.25">
      <c r="F1954" s="335"/>
      <c r="G1954" s="348"/>
      <c r="H1954" s="348"/>
      <c r="I1954" s="336"/>
    </row>
    <row r="1955" spans="1:11" x14ac:dyDescent="0.25">
      <c r="F1955" s="335"/>
      <c r="G1955" s="348"/>
      <c r="H1955" s="348"/>
      <c r="I1955" s="336"/>
    </row>
    <row r="1957" spans="1:11" x14ac:dyDescent="0.25">
      <c r="A1957" s="23"/>
      <c r="F1957" s="280"/>
      <c r="G1957" s="351"/>
      <c r="H1957" s="351"/>
      <c r="I1957" s="339"/>
    </row>
    <row r="1964" spans="1:11" x14ac:dyDescent="0.25">
      <c r="C1964" s="349"/>
      <c r="D1964" s="339"/>
      <c r="K1964" s="129"/>
    </row>
    <row r="1965" spans="1:11" x14ac:dyDescent="0.25">
      <c r="A1965" s="23"/>
      <c r="B1965" s="23"/>
    </row>
    <row r="1966" spans="1:11" x14ac:dyDescent="0.25">
      <c r="E1966" s="254"/>
      <c r="F1966" s="335"/>
      <c r="G1966" s="348"/>
      <c r="H1966" s="348"/>
      <c r="I1966" s="336"/>
    </row>
    <row r="1967" spans="1:11" x14ac:dyDescent="0.25">
      <c r="E1967" s="254"/>
      <c r="F1967" s="335"/>
      <c r="G1967" s="348"/>
      <c r="H1967" s="348"/>
      <c r="I1967" s="336"/>
    </row>
    <row r="1968" spans="1:11" x14ac:dyDescent="0.25">
      <c r="E1968" s="254"/>
      <c r="F1968" s="335"/>
      <c r="G1968" s="348"/>
      <c r="H1968" s="348"/>
      <c r="I1968" s="336"/>
    </row>
    <row r="1969" spans="1:11" x14ac:dyDescent="0.25">
      <c r="E1969" s="254"/>
      <c r="F1969" s="335"/>
      <c r="G1969" s="348"/>
      <c r="H1969" s="348"/>
      <c r="I1969" s="336"/>
    </row>
    <row r="1970" spans="1:11" x14ac:dyDescent="0.25">
      <c r="F1970" s="335"/>
      <c r="G1970" s="348"/>
      <c r="H1970" s="348"/>
      <c r="I1970" s="336"/>
    </row>
    <row r="1971" spans="1:11" x14ac:dyDescent="0.25">
      <c r="F1971" s="335"/>
      <c r="G1971" s="348"/>
      <c r="H1971" s="348"/>
      <c r="I1971" s="336"/>
    </row>
    <row r="1972" spans="1:11" x14ac:dyDescent="0.25">
      <c r="A1972" s="23"/>
      <c r="B1972" s="23"/>
      <c r="C1972" s="349"/>
      <c r="D1972" s="339"/>
      <c r="E1972" s="280"/>
      <c r="F1972" s="310"/>
      <c r="G1972" s="346"/>
      <c r="H1972" s="346"/>
      <c r="I1972" s="311"/>
      <c r="K1972" s="129"/>
    </row>
    <row r="1973" spans="1:11" x14ac:dyDescent="0.25">
      <c r="A1973" s="23"/>
      <c r="B1973" s="23"/>
      <c r="C1973" s="349"/>
      <c r="D1973" s="339"/>
      <c r="E1973" s="280"/>
      <c r="F1973" s="310"/>
      <c r="G1973" s="346"/>
      <c r="H1973" s="346"/>
      <c r="I1973" s="311"/>
      <c r="K1973" s="129"/>
    </row>
    <row r="1974" spans="1:11" x14ac:dyDescent="0.25">
      <c r="F1974" s="335"/>
      <c r="G1974" s="348"/>
      <c r="H1974" s="348"/>
      <c r="I1974" s="336"/>
    </row>
    <row r="1975" spans="1:11" x14ac:dyDescent="0.25">
      <c r="A1975" s="23"/>
      <c r="F1975" s="335"/>
      <c r="G1975" s="348"/>
      <c r="H1975" s="348"/>
      <c r="I1975" s="336"/>
    </row>
    <row r="1976" spans="1:11" x14ac:dyDescent="0.25">
      <c r="E1976" s="254"/>
      <c r="F1976" s="335"/>
      <c r="G1976" s="348"/>
      <c r="H1976" s="348"/>
      <c r="I1976" s="336"/>
    </row>
    <row r="1977" spans="1:11" x14ac:dyDescent="0.25">
      <c r="E1977" s="254"/>
      <c r="F1977" s="335"/>
      <c r="G1977" s="348"/>
      <c r="H1977" s="348"/>
      <c r="I1977" s="336"/>
    </row>
    <row r="1978" spans="1:11" x14ac:dyDescent="0.25">
      <c r="E1978" s="254"/>
      <c r="F1978" s="335"/>
      <c r="G1978" s="348"/>
      <c r="H1978" s="348"/>
      <c r="I1978" s="336"/>
    </row>
    <row r="1979" spans="1:11" x14ac:dyDescent="0.25">
      <c r="E1979" s="254"/>
      <c r="F1979" s="335"/>
      <c r="G1979" s="348"/>
      <c r="H1979" s="348"/>
      <c r="I1979" s="336"/>
    </row>
    <row r="1980" spans="1:11" x14ac:dyDescent="0.25">
      <c r="E1980" s="254"/>
      <c r="F1980" s="335"/>
      <c r="G1980" s="348"/>
      <c r="H1980" s="348"/>
      <c r="I1980" s="336"/>
    </row>
    <row r="1981" spans="1:11" x14ac:dyDescent="0.25">
      <c r="E1981" s="254"/>
      <c r="F1981" s="335"/>
      <c r="G1981" s="348"/>
      <c r="H1981" s="348"/>
      <c r="I1981" s="336"/>
    </row>
    <row r="1982" spans="1:11" x14ac:dyDescent="0.25">
      <c r="E1982" s="254"/>
      <c r="F1982" s="335"/>
      <c r="G1982" s="348"/>
      <c r="H1982" s="348"/>
      <c r="I1982" s="336"/>
    </row>
    <row r="1983" spans="1:11" x14ac:dyDescent="0.25">
      <c r="F1983" s="335"/>
      <c r="G1983" s="348"/>
      <c r="H1983" s="348"/>
      <c r="I1983" s="336"/>
    </row>
    <row r="1984" spans="1:11" x14ac:dyDescent="0.25">
      <c r="A1984" s="23"/>
      <c r="F1984" s="310"/>
      <c r="G1984" s="346"/>
      <c r="H1984" s="346"/>
      <c r="I1984" s="311"/>
    </row>
    <row r="1985" spans="1:11" x14ac:dyDescent="0.25">
      <c r="A1985" s="23"/>
      <c r="F1985" s="310"/>
      <c r="G1985" s="346"/>
      <c r="H1985" s="346"/>
      <c r="I1985" s="311"/>
    </row>
    <row r="1986" spans="1:11" x14ac:dyDescent="0.25">
      <c r="F1986" s="335"/>
      <c r="G1986" s="348"/>
      <c r="H1986" s="348"/>
      <c r="I1986" s="336"/>
    </row>
    <row r="1987" spans="1:11" x14ac:dyDescent="0.25">
      <c r="A1987" s="23"/>
      <c r="F1987" s="335"/>
      <c r="G1987" s="348"/>
      <c r="H1987" s="348"/>
      <c r="I1987" s="336"/>
    </row>
    <row r="1988" spans="1:11" x14ac:dyDescent="0.25">
      <c r="F1988" s="335"/>
      <c r="G1988" s="348"/>
      <c r="H1988" s="348"/>
      <c r="I1988" s="336"/>
    </row>
    <row r="1989" spans="1:11" x14ac:dyDescent="0.25">
      <c r="F1989" s="335"/>
      <c r="G1989" s="348"/>
      <c r="H1989" s="348"/>
      <c r="I1989" s="336"/>
    </row>
    <row r="1990" spans="1:11" x14ac:dyDescent="0.25">
      <c r="F1990" s="335"/>
      <c r="G1990" s="348"/>
      <c r="H1990" s="348"/>
      <c r="I1990" s="336"/>
    </row>
    <row r="1991" spans="1:11" x14ac:dyDescent="0.25">
      <c r="A1991" s="23"/>
      <c r="F1991" s="310"/>
      <c r="G1991" s="346"/>
      <c r="H1991" s="346"/>
      <c r="I1991" s="311"/>
    </row>
    <row r="1992" spans="1:11" x14ac:dyDescent="0.25">
      <c r="F1992" s="335"/>
      <c r="G1992" s="348"/>
      <c r="H1992" s="348"/>
      <c r="I1992" s="336"/>
    </row>
    <row r="1993" spans="1:11" x14ac:dyDescent="0.25">
      <c r="A1993" s="23"/>
      <c r="F1993" s="335"/>
      <c r="G1993" s="348"/>
      <c r="H1993" s="348"/>
      <c r="I1993" s="336"/>
    </row>
    <row r="1994" spans="1:11" x14ac:dyDescent="0.25">
      <c r="F1994" s="335"/>
      <c r="G1994" s="348"/>
      <c r="H1994" s="348"/>
      <c r="I1994" s="336"/>
    </row>
    <row r="1995" spans="1:11" x14ac:dyDescent="0.25">
      <c r="A1995" s="23"/>
      <c r="B1995" s="23"/>
      <c r="C1995" s="349"/>
      <c r="D1995" s="339"/>
      <c r="E1995" s="280"/>
      <c r="F1995" s="310"/>
      <c r="G1995" s="346"/>
      <c r="H1995" s="346"/>
      <c r="I1995" s="311"/>
      <c r="K1995" s="129"/>
    </row>
    <row r="1996" spans="1:11" x14ac:dyDescent="0.25">
      <c r="E1996" s="254"/>
    </row>
    <row r="1997" spans="1:11" x14ac:dyDescent="0.25">
      <c r="E1997" s="254"/>
    </row>
    <row r="2001" spans="1:11" x14ac:dyDescent="0.25">
      <c r="A2001" s="23"/>
      <c r="F2001" s="280"/>
      <c r="G2001" s="351"/>
      <c r="H2001" s="351"/>
      <c r="I2001" s="339"/>
    </row>
    <row r="2003" spans="1:11" x14ac:dyDescent="0.25">
      <c r="A2003" s="23"/>
      <c r="B2003" s="23"/>
    </row>
    <row r="2006" spans="1:11" x14ac:dyDescent="0.25">
      <c r="A2006" s="23"/>
      <c r="B2006" s="23"/>
      <c r="C2006" s="349"/>
      <c r="D2006" s="339"/>
      <c r="E2006" s="280"/>
      <c r="F2006" s="280"/>
      <c r="G2006" s="351"/>
      <c r="H2006" s="351"/>
      <c r="I2006" s="339"/>
      <c r="K2006" s="129"/>
    </row>
  </sheetData>
  <mergeCells count="33">
    <mergeCell ref="A921:K921"/>
    <mergeCell ref="F10:H10"/>
    <mergeCell ref="F94:H94"/>
    <mergeCell ref="F182:H182"/>
    <mergeCell ref="F274:H274"/>
    <mergeCell ref="F359:H359"/>
    <mergeCell ref="F450:H450"/>
    <mergeCell ref="F542:H542"/>
    <mergeCell ref="F628:H628"/>
    <mergeCell ref="F724:H724"/>
    <mergeCell ref="F809:H809"/>
    <mergeCell ref="A920:K920"/>
    <mergeCell ref="A933:K933"/>
    <mergeCell ref="A922:K922"/>
    <mergeCell ref="A923:K923"/>
    <mergeCell ref="A924:K924"/>
    <mergeCell ref="A925:K925"/>
    <mergeCell ref="A926:K926"/>
    <mergeCell ref="A927:K927"/>
    <mergeCell ref="A928:K928"/>
    <mergeCell ref="A929:K929"/>
    <mergeCell ref="A930:K930"/>
    <mergeCell ref="A931:K931"/>
    <mergeCell ref="A932:K932"/>
    <mergeCell ref="A940:K940"/>
    <mergeCell ref="A941:K941"/>
    <mergeCell ref="A942:K942"/>
    <mergeCell ref="A934:K934"/>
    <mergeCell ref="A935:K935"/>
    <mergeCell ref="A936:K936"/>
    <mergeCell ref="A937:K937"/>
    <mergeCell ref="A938:K938"/>
    <mergeCell ref="A939:K9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6"/>
  <sheetViews>
    <sheetView topLeftCell="A79" workbookViewId="0">
      <selection activeCell="M8" sqref="M8"/>
    </sheetView>
  </sheetViews>
  <sheetFormatPr defaultRowHeight="15" x14ac:dyDescent="0.25"/>
  <cols>
    <col min="1" max="1" width="27.7109375" style="821" customWidth="1"/>
    <col min="2" max="2" width="16.28515625" style="821" customWidth="1"/>
    <col min="3" max="3" width="11.140625" style="892" customWidth="1"/>
    <col min="4" max="4" width="6.7109375" style="892" customWidth="1"/>
    <col min="5" max="5" width="6.7109375" style="984" customWidth="1"/>
    <col min="6" max="6" width="7.28515625" style="984" customWidth="1"/>
    <col min="7" max="7" width="8.7109375" style="893" bestFit="1" customWidth="1"/>
    <col min="8" max="8" width="13.42578125" style="985" customWidth="1"/>
    <col min="9" max="9" width="19.28515625" style="821" customWidth="1"/>
  </cols>
  <sheetData>
    <row r="1" spans="1:9" x14ac:dyDescent="0.25">
      <c r="A1" s="823"/>
      <c r="B1" s="823"/>
      <c r="C1" s="819"/>
      <c r="D1" s="826"/>
      <c r="E1" s="828"/>
      <c r="F1" s="826" t="s">
        <v>0</v>
      </c>
      <c r="G1" s="819"/>
      <c r="H1" s="820"/>
    </row>
    <row r="2" spans="1:9" x14ac:dyDescent="0.25">
      <c r="A2" s="823"/>
      <c r="B2" s="823"/>
      <c r="C2" s="819"/>
      <c r="D2" s="826"/>
      <c r="E2" s="828"/>
      <c r="F2" s="826" t="s">
        <v>1</v>
      </c>
      <c r="G2" s="819"/>
      <c r="H2" s="820"/>
    </row>
    <row r="3" spans="1:9" x14ac:dyDescent="0.25">
      <c r="A3" s="823"/>
      <c r="B3" s="823"/>
      <c r="C3" s="819"/>
      <c r="D3" s="826"/>
      <c r="E3" s="828"/>
      <c r="F3" s="826" t="s">
        <v>2</v>
      </c>
      <c r="G3" s="826"/>
      <c r="H3" s="820"/>
    </row>
    <row r="4" spans="1:9" x14ac:dyDescent="0.25">
      <c r="A4" s="823"/>
      <c r="B4" s="823"/>
      <c r="C4" s="819"/>
      <c r="D4" s="826"/>
      <c r="E4" s="828"/>
      <c r="F4" s="826"/>
      <c r="G4" s="826"/>
      <c r="H4" s="820"/>
    </row>
    <row r="5" spans="1:9" x14ac:dyDescent="0.25">
      <c r="A5" s="823"/>
      <c r="B5" s="823"/>
      <c r="C5" s="819"/>
      <c r="D5" s="826"/>
      <c r="E5" s="828"/>
      <c r="F5" s="828"/>
      <c r="G5" s="826"/>
      <c r="H5" s="822"/>
    </row>
    <row r="6" spans="1:9" x14ac:dyDescent="0.25">
      <c r="A6" s="823"/>
      <c r="B6" s="823"/>
      <c r="C6" s="819"/>
      <c r="D6" s="826"/>
      <c r="E6" s="828"/>
      <c r="F6" s="828"/>
      <c r="G6" s="826"/>
      <c r="H6" s="826"/>
    </row>
    <row r="7" spans="1:9" x14ac:dyDescent="0.25">
      <c r="A7" s="823"/>
      <c r="B7" s="823"/>
      <c r="C7" s="826"/>
      <c r="D7" s="826"/>
      <c r="E7" s="828"/>
      <c r="F7" s="824"/>
      <c r="G7" s="824"/>
      <c r="H7" s="825"/>
    </row>
    <row r="8" spans="1:9" x14ac:dyDescent="0.25">
      <c r="A8" s="823"/>
      <c r="B8" s="823"/>
      <c r="C8" s="826"/>
      <c r="D8" s="826"/>
      <c r="E8" s="828"/>
      <c r="F8" s="828"/>
      <c r="G8" s="824"/>
      <c r="H8" s="825"/>
    </row>
    <row r="9" spans="1:9" x14ac:dyDescent="0.25">
      <c r="A9" s="823"/>
      <c r="B9" s="823"/>
      <c r="C9" s="826"/>
      <c r="D9" s="827" t="s">
        <v>3</v>
      </c>
      <c r="E9" s="827"/>
      <c r="F9" s="826"/>
      <c r="G9" s="828"/>
      <c r="H9" s="828"/>
    </row>
    <row r="10" spans="1:9" x14ac:dyDescent="0.25">
      <c r="A10" s="823"/>
      <c r="B10" s="823"/>
      <c r="C10" s="826" t="s">
        <v>4</v>
      </c>
      <c r="D10" s="827"/>
      <c r="E10" s="827"/>
      <c r="F10" s="826"/>
      <c r="G10" s="828"/>
      <c r="H10" s="828"/>
    </row>
    <row r="11" spans="1:9" x14ac:dyDescent="0.25">
      <c r="A11" s="823"/>
      <c r="B11" s="823"/>
      <c r="C11" s="826"/>
      <c r="D11" s="827"/>
      <c r="E11" s="827"/>
      <c r="F11" s="989" t="s">
        <v>5</v>
      </c>
      <c r="G11" s="828"/>
      <c r="H11" s="828"/>
    </row>
    <row r="12" spans="1:9" ht="15.75" thickBot="1" x14ac:dyDescent="0.3">
      <c r="A12" s="874" t="s">
        <v>381</v>
      </c>
      <c r="B12" s="823"/>
      <c r="C12" s="826"/>
      <c r="D12" s="827"/>
      <c r="E12" s="827" t="s">
        <v>380</v>
      </c>
      <c r="F12" s="826"/>
      <c r="G12" s="828"/>
      <c r="H12" s="828"/>
    </row>
    <row r="13" spans="1:9" ht="26.25" x14ac:dyDescent="0.25">
      <c r="A13" s="829" t="s">
        <v>8</v>
      </c>
      <c r="B13" s="830"/>
      <c r="C13" s="831" t="s">
        <v>9</v>
      </c>
      <c r="D13" s="1200" t="s">
        <v>382</v>
      </c>
      <c r="E13" s="1201"/>
      <c r="F13" s="1202"/>
      <c r="G13" s="832" t="s">
        <v>12</v>
      </c>
      <c r="H13" s="833" t="s">
        <v>383</v>
      </c>
      <c r="I13" s="834" t="s">
        <v>384</v>
      </c>
    </row>
    <row r="14" spans="1:9" ht="15.75" thickBot="1" x14ac:dyDescent="0.3">
      <c r="A14" s="835" t="s">
        <v>15</v>
      </c>
      <c r="B14" s="836"/>
      <c r="C14" s="837" t="s">
        <v>16</v>
      </c>
      <c r="D14" s="838"/>
      <c r="E14" s="839"/>
      <c r="F14" s="840"/>
      <c r="G14" s="841" t="s">
        <v>385</v>
      </c>
      <c r="H14" s="842"/>
      <c r="I14" s="843"/>
    </row>
    <row r="15" spans="1:9" ht="15.75" thickBot="1" x14ac:dyDescent="0.3">
      <c r="A15" s="844"/>
      <c r="B15" s="845"/>
      <c r="C15" s="846"/>
      <c r="D15" s="847" t="s">
        <v>21</v>
      </c>
      <c r="E15" s="847" t="s">
        <v>22</v>
      </c>
      <c r="F15" s="848" t="s">
        <v>23</v>
      </c>
      <c r="G15" s="849" t="s">
        <v>24</v>
      </c>
      <c r="H15" s="850" t="s">
        <v>25</v>
      </c>
      <c r="I15" s="851"/>
    </row>
    <row r="16" spans="1:9" x14ac:dyDescent="0.25">
      <c r="A16" s="829"/>
      <c r="B16" s="830" t="s">
        <v>26</v>
      </c>
      <c r="C16" s="852"/>
      <c r="D16" s="853"/>
      <c r="E16" s="853"/>
      <c r="F16" s="854"/>
      <c r="G16" s="855"/>
      <c r="H16" s="856"/>
      <c r="I16" s="857"/>
    </row>
    <row r="17" spans="1:9" x14ac:dyDescent="0.25">
      <c r="A17" s="858" t="s">
        <v>27</v>
      </c>
      <c r="B17" s="859"/>
      <c r="C17" s="860" t="s">
        <v>386</v>
      </c>
      <c r="D17" s="861">
        <v>6.2</v>
      </c>
      <c r="E17" s="861">
        <v>8.3000000000000007</v>
      </c>
      <c r="F17" s="862">
        <v>20</v>
      </c>
      <c r="G17" s="861">
        <v>179.5</v>
      </c>
      <c r="H17" s="863">
        <v>0.12</v>
      </c>
      <c r="I17" s="864" t="s">
        <v>387</v>
      </c>
    </row>
    <row r="18" spans="1:9" x14ac:dyDescent="0.25">
      <c r="A18" s="858" t="s">
        <v>389</v>
      </c>
      <c r="B18" s="859"/>
      <c r="C18" s="860" t="s">
        <v>390</v>
      </c>
      <c r="D18" s="865">
        <v>2.6</v>
      </c>
      <c r="E18" s="862">
        <v>2.2999999999999998</v>
      </c>
      <c r="F18" s="865">
        <v>14.3</v>
      </c>
      <c r="G18" s="861">
        <v>89</v>
      </c>
      <c r="H18" s="863">
        <v>1.2</v>
      </c>
      <c r="I18" s="864" t="s">
        <v>391</v>
      </c>
    </row>
    <row r="19" spans="1:9" ht="26.25" x14ac:dyDescent="0.25">
      <c r="A19" s="866" t="s">
        <v>41</v>
      </c>
      <c r="B19" s="859"/>
      <c r="C19" s="860" t="s">
        <v>392</v>
      </c>
      <c r="D19" s="861">
        <v>2.2999999999999998</v>
      </c>
      <c r="E19" s="862">
        <v>4.5</v>
      </c>
      <c r="F19" s="865">
        <v>15.4</v>
      </c>
      <c r="G19" s="861">
        <v>111</v>
      </c>
      <c r="H19" s="863"/>
      <c r="I19" s="864" t="s">
        <v>43</v>
      </c>
    </row>
    <row r="20" spans="1:9" ht="15.75" thickBot="1" x14ac:dyDescent="0.3">
      <c r="A20" s="858" t="s">
        <v>46</v>
      </c>
      <c r="B20" s="867"/>
      <c r="C20" s="860">
        <v>70</v>
      </c>
      <c r="D20" s="868">
        <v>1.05</v>
      </c>
      <c r="E20" s="860">
        <v>0.35</v>
      </c>
      <c r="F20" s="869">
        <v>14.7</v>
      </c>
      <c r="G20" s="860">
        <v>67</v>
      </c>
      <c r="H20" s="870">
        <v>7</v>
      </c>
      <c r="I20" s="864" t="s">
        <v>47</v>
      </c>
    </row>
    <row r="21" spans="1:9" ht="15.75" thickBot="1" x14ac:dyDescent="0.3">
      <c r="A21" s="964" t="s">
        <v>48</v>
      </c>
      <c r="B21" s="851"/>
      <c r="C21" s="847">
        <v>429</v>
      </c>
      <c r="D21" s="990">
        <f>SUM(D16:D20)</f>
        <v>12.150000000000002</v>
      </c>
      <c r="E21" s="990">
        <f>SUM(E16:E20)</f>
        <v>15.450000000000001</v>
      </c>
      <c r="F21" s="990">
        <f>SUM(F16:F20)</f>
        <v>64.399999999999991</v>
      </c>
      <c r="G21" s="990">
        <f>SUM(G16:G20)</f>
        <v>446.5</v>
      </c>
      <c r="H21" s="990">
        <f>SUM(H16:H20)</f>
        <v>8.32</v>
      </c>
      <c r="I21" s="851"/>
    </row>
    <row r="22" spans="1:9" x14ac:dyDescent="0.25">
      <c r="A22" s="871"/>
      <c r="B22" s="909" t="s">
        <v>49</v>
      </c>
      <c r="C22" s="860"/>
      <c r="D22" s="860"/>
      <c r="E22" s="860"/>
      <c r="F22" s="860"/>
      <c r="G22" s="872"/>
      <c r="H22" s="873"/>
      <c r="I22" s="857"/>
    </row>
    <row r="23" spans="1:9" ht="15.75" thickBot="1" x14ac:dyDescent="0.3">
      <c r="A23" s="874" t="s">
        <v>50</v>
      </c>
      <c r="B23" s="875"/>
      <c r="C23" s="860">
        <v>90</v>
      </c>
      <c r="D23" s="868">
        <v>0.3</v>
      </c>
      <c r="E23" s="862">
        <v>0</v>
      </c>
      <c r="F23" s="865">
        <v>10.8</v>
      </c>
      <c r="G23" s="872">
        <v>44</v>
      </c>
      <c r="H23" s="863">
        <v>11</v>
      </c>
      <c r="I23" s="857" t="s">
        <v>393</v>
      </c>
    </row>
    <row r="24" spans="1:9" ht="15.75" thickBot="1" x14ac:dyDescent="0.3">
      <c r="A24" s="964" t="s">
        <v>48</v>
      </c>
      <c r="B24" s="851"/>
      <c r="C24" s="847">
        <v>90</v>
      </c>
      <c r="D24" s="990">
        <f>SUM(D23)</f>
        <v>0.3</v>
      </c>
      <c r="E24" s="990">
        <f t="shared" ref="E24:H24" si="0">SUM(E23)</f>
        <v>0</v>
      </c>
      <c r="F24" s="990">
        <f t="shared" si="0"/>
        <v>10.8</v>
      </c>
      <c r="G24" s="990">
        <f t="shared" si="0"/>
        <v>44</v>
      </c>
      <c r="H24" s="990">
        <f t="shared" si="0"/>
        <v>11</v>
      </c>
      <c r="I24" s="851"/>
    </row>
    <row r="25" spans="1:9" x14ac:dyDescent="0.25">
      <c r="A25" s="829"/>
      <c r="B25" s="909" t="s">
        <v>52</v>
      </c>
      <c r="C25" s="852"/>
      <c r="D25" s="831"/>
      <c r="E25" s="852"/>
      <c r="F25" s="876"/>
      <c r="G25" s="832"/>
      <c r="H25" s="856"/>
      <c r="I25" s="857"/>
    </row>
    <row r="26" spans="1:9" x14ac:dyDescent="0.25">
      <c r="A26" s="910" t="s">
        <v>53</v>
      </c>
      <c r="B26" s="859"/>
      <c r="C26" s="912">
        <v>60</v>
      </c>
      <c r="D26" s="914">
        <v>0.42</v>
      </c>
      <c r="E26" s="915">
        <v>0.06</v>
      </c>
      <c r="F26" s="913">
        <v>1.1399999999999999</v>
      </c>
      <c r="G26" s="914">
        <v>6.8</v>
      </c>
      <c r="H26" s="916">
        <v>4.2</v>
      </c>
      <c r="I26" s="987" t="s">
        <v>54</v>
      </c>
    </row>
    <row r="27" spans="1:9" ht="26.25" x14ac:dyDescent="0.25">
      <c r="A27" s="858" t="s">
        <v>56</v>
      </c>
      <c r="B27" s="859"/>
      <c r="C27" s="860" t="s">
        <v>394</v>
      </c>
      <c r="D27" s="862">
        <v>7</v>
      </c>
      <c r="E27" s="862">
        <v>5</v>
      </c>
      <c r="F27" s="865">
        <v>16.100000000000001</v>
      </c>
      <c r="G27" s="861">
        <v>137.5</v>
      </c>
      <c r="H27" s="863">
        <v>5.6</v>
      </c>
      <c r="I27" s="864" t="s">
        <v>395</v>
      </c>
    </row>
    <row r="28" spans="1:9" x14ac:dyDescent="0.25">
      <c r="A28" s="858" t="s">
        <v>65</v>
      </c>
      <c r="B28" s="859"/>
      <c r="C28" s="860" t="s">
        <v>396</v>
      </c>
      <c r="D28" s="861">
        <v>11</v>
      </c>
      <c r="E28" s="862">
        <v>10.8</v>
      </c>
      <c r="F28" s="865">
        <v>10.9</v>
      </c>
      <c r="G28" s="861">
        <v>184</v>
      </c>
      <c r="H28" s="863">
        <v>0.42</v>
      </c>
      <c r="I28" s="864" t="s">
        <v>67</v>
      </c>
    </row>
    <row r="29" spans="1:9" x14ac:dyDescent="0.25">
      <c r="A29" s="858" t="s">
        <v>70</v>
      </c>
      <c r="B29" s="867"/>
      <c r="C29" s="860">
        <v>150</v>
      </c>
      <c r="D29" s="861">
        <v>3.3</v>
      </c>
      <c r="E29" s="862">
        <v>4.9000000000000004</v>
      </c>
      <c r="F29" s="865">
        <v>16.100000000000001</v>
      </c>
      <c r="G29" s="861">
        <v>121</v>
      </c>
      <c r="H29" s="863">
        <v>24.7</v>
      </c>
      <c r="I29" s="864" t="s">
        <v>397</v>
      </c>
    </row>
    <row r="30" spans="1:9" x14ac:dyDescent="0.25">
      <c r="A30" s="858" t="s">
        <v>74</v>
      </c>
      <c r="B30" s="859"/>
      <c r="C30" s="860">
        <v>150</v>
      </c>
      <c r="D30" s="861"/>
      <c r="E30" s="862"/>
      <c r="F30" s="865">
        <v>18</v>
      </c>
      <c r="G30" s="861">
        <v>71</v>
      </c>
      <c r="H30" s="863"/>
      <c r="I30" s="864" t="s">
        <v>398</v>
      </c>
    </row>
    <row r="31" spans="1:9" ht="15.75" thickBot="1" x14ac:dyDescent="0.3">
      <c r="A31" s="844" t="s">
        <v>78</v>
      </c>
      <c r="B31" s="845"/>
      <c r="C31" s="877">
        <v>37.5</v>
      </c>
      <c r="D31" s="877">
        <v>1.8</v>
      </c>
      <c r="E31" s="877">
        <v>0.4</v>
      </c>
      <c r="F31" s="877">
        <v>18</v>
      </c>
      <c r="G31" s="877">
        <v>82.5</v>
      </c>
      <c r="H31" s="878"/>
      <c r="I31" s="879"/>
    </row>
    <row r="32" spans="1:9" ht="15.75" thickBot="1" x14ac:dyDescent="0.3">
      <c r="A32" s="964" t="s">
        <v>48</v>
      </c>
      <c r="B32" s="880"/>
      <c r="C32" s="847">
        <v>681.5</v>
      </c>
      <c r="D32" s="848">
        <f>SUM(D25:D31)</f>
        <v>23.520000000000003</v>
      </c>
      <c r="E32" s="848">
        <f>SUM(E25:E31)</f>
        <v>21.159999999999997</v>
      </c>
      <c r="F32" s="848">
        <f>SUM(F25:F31)</f>
        <v>80.240000000000009</v>
      </c>
      <c r="G32" s="848">
        <f>SUM(G25:G31)</f>
        <v>602.79999999999995</v>
      </c>
      <c r="H32" s="848">
        <f>SUM(H25:H31)</f>
        <v>34.92</v>
      </c>
      <c r="I32" s="881"/>
    </row>
    <row r="33" spans="1:9" x14ac:dyDescent="0.25">
      <c r="A33" s="829"/>
      <c r="B33" s="830" t="s">
        <v>79</v>
      </c>
      <c r="C33" s="852"/>
      <c r="D33" s="852"/>
      <c r="E33" s="852"/>
      <c r="F33" s="852"/>
      <c r="G33" s="832"/>
      <c r="H33" s="856"/>
      <c r="I33" s="857"/>
    </row>
    <row r="34" spans="1:9" x14ac:dyDescent="0.25">
      <c r="A34" s="882" t="s">
        <v>80</v>
      </c>
      <c r="B34" s="859"/>
      <c r="C34" s="860">
        <v>60</v>
      </c>
      <c r="D34" s="868">
        <v>3.4</v>
      </c>
      <c r="E34" s="860">
        <v>2.9</v>
      </c>
      <c r="F34" s="869">
        <v>24.1</v>
      </c>
      <c r="G34" s="868">
        <v>136</v>
      </c>
      <c r="H34" s="873">
        <v>0</v>
      </c>
      <c r="I34" s="864" t="s">
        <v>81</v>
      </c>
    </row>
    <row r="35" spans="1:9" x14ac:dyDescent="0.25">
      <c r="A35" s="882" t="s">
        <v>87</v>
      </c>
      <c r="B35" s="859"/>
      <c r="C35" s="860">
        <v>150</v>
      </c>
      <c r="D35" s="860">
        <v>4.3499999999999996</v>
      </c>
      <c r="E35" s="883">
        <v>3.75</v>
      </c>
      <c r="F35" s="883">
        <v>6</v>
      </c>
      <c r="G35" s="872">
        <v>80</v>
      </c>
      <c r="H35" s="873">
        <v>1.05</v>
      </c>
      <c r="I35" s="857" t="s">
        <v>88</v>
      </c>
    </row>
    <row r="36" spans="1:9" x14ac:dyDescent="0.25">
      <c r="A36" s="882" t="s">
        <v>171</v>
      </c>
      <c r="B36" s="859"/>
      <c r="C36" s="860">
        <v>15</v>
      </c>
      <c r="D36" s="860">
        <v>0.9</v>
      </c>
      <c r="E36" s="883">
        <v>3.5</v>
      </c>
      <c r="F36" s="883">
        <v>11</v>
      </c>
      <c r="G36" s="872">
        <v>79</v>
      </c>
      <c r="H36" s="873"/>
      <c r="I36" s="857"/>
    </row>
    <row r="37" spans="1:9" ht="15.75" thickBot="1" x14ac:dyDescent="0.3">
      <c r="A37" s="910" t="s">
        <v>90</v>
      </c>
      <c r="B37" s="911"/>
      <c r="C37" s="991" t="s">
        <v>399</v>
      </c>
      <c r="D37" s="914">
        <v>0.08</v>
      </c>
      <c r="E37" s="915">
        <v>0.01</v>
      </c>
      <c r="F37" s="913">
        <v>6.8</v>
      </c>
      <c r="G37" s="914">
        <v>27.3</v>
      </c>
      <c r="H37" s="992">
        <v>1.9</v>
      </c>
      <c r="I37" s="987" t="s">
        <v>92</v>
      </c>
    </row>
    <row r="38" spans="1:9" ht="15.75" thickBot="1" x14ac:dyDescent="0.3">
      <c r="A38" s="964" t="s">
        <v>48</v>
      </c>
      <c r="B38" s="880"/>
      <c r="C38" s="847">
        <v>350</v>
      </c>
      <c r="D38" s="847">
        <f>SUM(D33:D37)</f>
        <v>8.73</v>
      </c>
      <c r="E38" s="847">
        <f>SUM(E33:E37)</f>
        <v>10.16</v>
      </c>
      <c r="F38" s="847">
        <f>SUM(F33:F37)</f>
        <v>47.9</v>
      </c>
      <c r="G38" s="847">
        <f>SUM(G33:G37)</f>
        <v>322.3</v>
      </c>
      <c r="H38" s="847">
        <f>SUM(H33:H37)</f>
        <v>2.95</v>
      </c>
      <c r="I38" s="884"/>
    </row>
    <row r="39" spans="1:9" ht="15.75" thickBot="1" x14ac:dyDescent="0.3">
      <c r="A39" s="829"/>
      <c r="B39" s="830"/>
      <c r="C39" s="885"/>
      <c r="D39" s="852"/>
      <c r="E39" s="876"/>
      <c r="F39" s="852"/>
      <c r="G39" s="922"/>
      <c r="H39" s="886"/>
      <c r="I39" s="857"/>
    </row>
    <row r="40" spans="1:9" ht="15.75" thickBot="1" x14ac:dyDescent="0.3">
      <c r="A40" s="993" t="s">
        <v>94</v>
      </c>
      <c r="B40" s="994"/>
      <c r="C40" s="887">
        <f t="shared" ref="C40:H40" si="1">C21+C24+C32+C38</f>
        <v>1550.5</v>
      </c>
      <c r="D40" s="995">
        <f t="shared" si="1"/>
        <v>44.7</v>
      </c>
      <c r="E40" s="995">
        <f t="shared" si="1"/>
        <v>46.769999999999996</v>
      </c>
      <c r="F40" s="995">
        <f t="shared" si="1"/>
        <v>203.34</v>
      </c>
      <c r="G40" s="995">
        <f t="shared" si="1"/>
        <v>1415.6</v>
      </c>
      <c r="H40" s="995">
        <f t="shared" si="1"/>
        <v>57.190000000000005</v>
      </c>
      <c r="I40" s="888"/>
    </row>
    <row r="41" spans="1:9" x14ac:dyDescent="0.25">
      <c r="A41" s="874"/>
      <c r="B41" s="859"/>
      <c r="C41" s="889"/>
      <c r="D41" s="869"/>
      <c r="E41" s="869"/>
      <c r="F41" s="869"/>
      <c r="G41" s="890"/>
      <c r="H41" s="891"/>
      <c r="I41" s="830"/>
    </row>
    <row r="42" spans="1:9" ht="15.75" thickBot="1" x14ac:dyDescent="0.3">
      <c r="A42" s="874" t="s">
        <v>400</v>
      </c>
      <c r="E42" s="892"/>
      <c r="F42" s="892"/>
      <c r="H42" s="894"/>
      <c r="I42" s="859"/>
    </row>
    <row r="43" spans="1:9" ht="26.25" x14ac:dyDescent="0.25">
      <c r="A43" s="829" t="s">
        <v>8</v>
      </c>
      <c r="B43" s="830"/>
      <c r="C43" s="852" t="s">
        <v>9</v>
      </c>
      <c r="D43" s="1200" t="s">
        <v>382</v>
      </c>
      <c r="E43" s="1201"/>
      <c r="F43" s="1202"/>
      <c r="G43" s="832" t="s">
        <v>12</v>
      </c>
      <c r="H43" s="895" t="s">
        <v>383</v>
      </c>
      <c r="I43" s="834" t="s">
        <v>401</v>
      </c>
    </row>
    <row r="44" spans="1:9" ht="15.75" thickBot="1" x14ac:dyDescent="0.3">
      <c r="A44" s="835" t="s">
        <v>15</v>
      </c>
      <c r="B44" s="836"/>
      <c r="C44" s="896" t="s">
        <v>16</v>
      </c>
      <c r="D44" s="838"/>
      <c r="E44" s="839"/>
      <c r="F44" s="839"/>
      <c r="G44" s="841" t="s">
        <v>385</v>
      </c>
      <c r="H44" s="856"/>
      <c r="I44" s="857"/>
    </row>
    <row r="45" spans="1:9" ht="15.75" thickBot="1" x14ac:dyDescent="0.3">
      <c r="A45" s="844"/>
      <c r="B45" s="845"/>
      <c r="C45" s="877"/>
      <c r="D45" s="847" t="s">
        <v>21</v>
      </c>
      <c r="E45" s="848" t="s">
        <v>22</v>
      </c>
      <c r="F45" s="847" t="s">
        <v>23</v>
      </c>
      <c r="G45" s="849" t="s">
        <v>24</v>
      </c>
      <c r="H45" s="850" t="s">
        <v>25</v>
      </c>
      <c r="I45" s="897"/>
    </row>
    <row r="46" spans="1:9" x14ac:dyDescent="0.25">
      <c r="A46" s="829"/>
      <c r="B46" s="830" t="s">
        <v>26</v>
      </c>
      <c r="C46" s="852"/>
      <c r="D46" s="898"/>
      <c r="E46" s="899"/>
      <c r="F46" s="899"/>
      <c r="G46" s="900"/>
      <c r="H46" s="886"/>
      <c r="I46" s="897"/>
    </row>
    <row r="47" spans="1:9" x14ac:dyDescent="0.25">
      <c r="A47" s="858" t="s">
        <v>96</v>
      </c>
      <c r="B47" s="859"/>
      <c r="C47" s="860" t="s">
        <v>402</v>
      </c>
      <c r="D47" s="861">
        <v>6</v>
      </c>
      <c r="E47" s="862">
        <v>8.1999999999999993</v>
      </c>
      <c r="F47" s="862">
        <v>28</v>
      </c>
      <c r="G47" s="861">
        <v>209.5</v>
      </c>
      <c r="H47" s="863">
        <v>0.22</v>
      </c>
      <c r="I47" s="864" t="s">
        <v>98</v>
      </c>
    </row>
    <row r="48" spans="1:9" x14ac:dyDescent="0.25">
      <c r="A48" s="866" t="s">
        <v>100</v>
      </c>
      <c r="B48" s="859"/>
      <c r="C48" s="860">
        <v>180</v>
      </c>
      <c r="D48" s="861">
        <v>2.1</v>
      </c>
      <c r="E48" s="862">
        <v>2.5833333333333335</v>
      </c>
      <c r="F48" s="862">
        <v>13.6</v>
      </c>
      <c r="G48" s="861">
        <v>86</v>
      </c>
      <c r="H48" s="863">
        <v>0.39166666666666666</v>
      </c>
      <c r="I48" s="864" t="s">
        <v>403</v>
      </c>
    </row>
    <row r="49" spans="1:9" ht="15.75" thickBot="1" x14ac:dyDescent="0.3">
      <c r="A49" s="866" t="s">
        <v>404</v>
      </c>
      <c r="B49" s="859"/>
      <c r="C49" s="901" t="s">
        <v>405</v>
      </c>
      <c r="D49" s="861">
        <v>4.8</v>
      </c>
      <c r="E49" s="862">
        <v>7.2</v>
      </c>
      <c r="F49" s="865">
        <v>15.4</v>
      </c>
      <c r="G49" s="861">
        <v>146</v>
      </c>
      <c r="H49" s="863">
        <v>0.19</v>
      </c>
      <c r="I49" s="864" t="s">
        <v>406</v>
      </c>
    </row>
    <row r="50" spans="1:9" ht="15.75" thickBot="1" x14ac:dyDescent="0.3">
      <c r="A50" s="996" t="s">
        <v>48</v>
      </c>
      <c r="B50" s="880"/>
      <c r="C50" s="848">
        <v>427</v>
      </c>
      <c r="D50" s="997">
        <f>SUM(D46:D49)</f>
        <v>12.899999999999999</v>
      </c>
      <c r="E50" s="997">
        <f>SUM(E46:E49)</f>
        <v>17.983333333333334</v>
      </c>
      <c r="F50" s="997">
        <f>SUM(F46:F49)</f>
        <v>57</v>
      </c>
      <c r="G50" s="997">
        <f>SUM(G46:G49)</f>
        <v>441.5</v>
      </c>
      <c r="H50" s="997">
        <f>SUM(H46:H49)</f>
        <v>0.80166666666666675</v>
      </c>
      <c r="I50" s="851"/>
    </row>
    <row r="51" spans="1:9" x14ac:dyDescent="0.25">
      <c r="A51" s="882"/>
      <c r="B51" s="859" t="s">
        <v>49</v>
      </c>
      <c r="C51" s="860"/>
      <c r="D51" s="860"/>
      <c r="E51" s="883"/>
      <c r="F51" s="883"/>
      <c r="G51" s="872"/>
      <c r="H51" s="873"/>
      <c r="I51" s="857"/>
    </row>
    <row r="52" spans="1:9" ht="15.75" thickBot="1" x14ac:dyDescent="0.3">
      <c r="A52" s="874" t="s">
        <v>46</v>
      </c>
      <c r="B52" s="867"/>
      <c r="C52" s="860">
        <v>70</v>
      </c>
      <c r="D52" s="869">
        <v>0.1</v>
      </c>
      <c r="E52" s="862">
        <v>0.1</v>
      </c>
      <c r="F52" s="865">
        <v>2.8</v>
      </c>
      <c r="G52" s="872">
        <v>12</v>
      </c>
      <c r="H52" s="863">
        <v>7.5</v>
      </c>
      <c r="I52" s="857" t="s">
        <v>47</v>
      </c>
    </row>
    <row r="53" spans="1:9" ht="15.75" thickBot="1" x14ac:dyDescent="0.3">
      <c r="A53" s="964" t="s">
        <v>48</v>
      </c>
      <c r="B53" s="880"/>
      <c r="C53" s="847">
        <v>70</v>
      </c>
      <c r="D53" s="990">
        <f>SUM(D52)</f>
        <v>0.1</v>
      </c>
      <c r="E53" s="990">
        <f t="shared" ref="E53:H53" si="2">SUM(E52)</f>
        <v>0.1</v>
      </c>
      <c r="F53" s="990">
        <f t="shared" si="2"/>
        <v>2.8</v>
      </c>
      <c r="G53" s="990">
        <f t="shared" si="2"/>
        <v>12</v>
      </c>
      <c r="H53" s="990">
        <f t="shared" si="2"/>
        <v>7.5</v>
      </c>
      <c r="I53" s="851"/>
    </row>
    <row r="54" spans="1:9" x14ac:dyDescent="0.25">
      <c r="A54" s="829"/>
      <c r="B54" s="830" t="s">
        <v>52</v>
      </c>
      <c r="C54" s="852"/>
      <c r="D54" s="831"/>
      <c r="E54" s="831"/>
      <c r="F54" s="852"/>
      <c r="G54" s="832"/>
      <c r="H54" s="856"/>
      <c r="I54" s="857"/>
    </row>
    <row r="55" spans="1:9" x14ac:dyDescent="0.25">
      <c r="A55" s="910" t="s">
        <v>107</v>
      </c>
      <c r="B55" s="911"/>
      <c r="C55" s="912">
        <v>50</v>
      </c>
      <c r="D55" s="913">
        <v>0.95</v>
      </c>
      <c r="E55" s="914">
        <v>4.45</v>
      </c>
      <c r="F55" s="915">
        <v>3.85</v>
      </c>
      <c r="G55" s="914">
        <v>59</v>
      </c>
      <c r="H55" s="916">
        <v>3.5</v>
      </c>
      <c r="I55" s="916"/>
    </row>
    <row r="56" spans="1:9" ht="26.25" x14ac:dyDescent="0.25">
      <c r="A56" s="874" t="s">
        <v>109</v>
      </c>
      <c r="B56" s="859"/>
      <c r="C56" s="860" t="s">
        <v>394</v>
      </c>
      <c r="D56" s="869">
        <v>8.42</v>
      </c>
      <c r="E56" s="862">
        <v>5.34</v>
      </c>
      <c r="F56" s="865">
        <v>21.1</v>
      </c>
      <c r="G56" s="872">
        <v>166</v>
      </c>
      <c r="H56" s="863">
        <v>5.3</v>
      </c>
      <c r="I56" s="857" t="s">
        <v>407</v>
      </c>
    </row>
    <row r="57" spans="1:9" x14ac:dyDescent="0.25">
      <c r="A57" s="902" t="s">
        <v>111</v>
      </c>
      <c r="B57" s="939"/>
      <c r="C57" s="903">
        <v>100</v>
      </c>
      <c r="D57" s="904">
        <v>9.1</v>
      </c>
      <c r="E57" s="903">
        <v>5</v>
      </c>
      <c r="F57" s="905">
        <v>10.8</v>
      </c>
      <c r="G57" s="903">
        <v>124</v>
      </c>
      <c r="H57" s="906"/>
      <c r="I57" s="864" t="s">
        <v>112</v>
      </c>
    </row>
    <row r="58" spans="1:9" x14ac:dyDescent="0.25">
      <c r="A58" s="858" t="s">
        <v>118</v>
      </c>
      <c r="B58" s="859"/>
      <c r="C58" s="860">
        <v>150</v>
      </c>
      <c r="D58" s="868">
        <v>2.8</v>
      </c>
      <c r="E58" s="860">
        <v>8</v>
      </c>
      <c r="F58" s="869">
        <v>12.4</v>
      </c>
      <c r="G58" s="860">
        <v>132</v>
      </c>
      <c r="H58" s="870">
        <v>11</v>
      </c>
      <c r="I58" s="864" t="s">
        <v>119</v>
      </c>
    </row>
    <row r="59" spans="1:9" x14ac:dyDescent="0.25">
      <c r="A59" s="866" t="s">
        <v>120</v>
      </c>
      <c r="B59" s="859"/>
      <c r="C59" s="873">
        <v>150</v>
      </c>
      <c r="D59" s="861">
        <v>0.1</v>
      </c>
      <c r="E59" s="862">
        <v>0.1</v>
      </c>
      <c r="F59" s="862">
        <v>11.8</v>
      </c>
      <c r="G59" s="862">
        <v>47</v>
      </c>
      <c r="H59" s="865">
        <v>1.2</v>
      </c>
      <c r="I59" s="864" t="s">
        <v>408</v>
      </c>
    </row>
    <row r="60" spans="1:9" x14ac:dyDescent="0.25">
      <c r="A60" s="882" t="s">
        <v>68</v>
      </c>
      <c r="B60" s="857"/>
      <c r="C60" s="869">
        <v>30</v>
      </c>
      <c r="D60" s="860">
        <v>1.5</v>
      </c>
      <c r="E60" s="907">
        <v>0.3</v>
      </c>
      <c r="F60" s="883">
        <v>14.4</v>
      </c>
      <c r="G60" s="890">
        <v>66</v>
      </c>
      <c r="H60" s="873">
        <v>0</v>
      </c>
      <c r="I60" s="857"/>
    </row>
    <row r="61" spans="1:9" ht="15.75" thickBot="1" x14ac:dyDescent="0.3">
      <c r="A61" s="844" t="s">
        <v>78</v>
      </c>
      <c r="B61" s="881"/>
      <c r="C61" s="908">
        <v>37.5</v>
      </c>
      <c r="D61" s="877">
        <v>1.8</v>
      </c>
      <c r="E61" s="877">
        <v>0.4</v>
      </c>
      <c r="F61" s="877">
        <v>18</v>
      </c>
      <c r="G61" s="877">
        <v>82.5</v>
      </c>
      <c r="H61" s="878"/>
      <c r="I61" s="857"/>
    </row>
    <row r="62" spans="1:9" ht="15.75" thickBot="1" x14ac:dyDescent="0.3">
      <c r="A62" s="964" t="s">
        <v>48</v>
      </c>
      <c r="B62" s="880"/>
      <c r="C62" s="847">
        <v>577.5</v>
      </c>
      <c r="D62" s="848">
        <f>SUM(D54:D61)</f>
        <v>24.67</v>
      </c>
      <c r="E62" s="848">
        <f>SUM(E54:E61)</f>
        <v>23.59</v>
      </c>
      <c r="F62" s="848">
        <f>SUM(F54:F61)</f>
        <v>92.350000000000009</v>
      </c>
      <c r="G62" s="848">
        <f>SUM(G54:G61)</f>
        <v>676.5</v>
      </c>
      <c r="H62" s="848">
        <f>SUM(H54:H61)</f>
        <v>21</v>
      </c>
      <c r="I62" s="909"/>
    </row>
    <row r="63" spans="1:9" x14ac:dyDescent="0.25">
      <c r="A63" s="874"/>
      <c r="B63" s="859" t="s">
        <v>79</v>
      </c>
      <c r="C63" s="860"/>
      <c r="D63" s="860"/>
      <c r="E63" s="860"/>
      <c r="F63" s="860"/>
      <c r="G63" s="872"/>
      <c r="H63" s="856"/>
      <c r="I63" s="909"/>
    </row>
    <row r="64" spans="1:9" x14ac:dyDescent="0.25">
      <c r="A64" s="882" t="s">
        <v>123</v>
      </c>
      <c r="B64" s="859"/>
      <c r="C64" s="860">
        <v>150</v>
      </c>
      <c r="D64" s="860">
        <v>2.1</v>
      </c>
      <c r="E64" s="883">
        <v>3.2</v>
      </c>
      <c r="F64" s="883">
        <v>6.3</v>
      </c>
      <c r="G64" s="872">
        <v>66</v>
      </c>
      <c r="H64" s="873">
        <v>0.78</v>
      </c>
      <c r="I64" s="857" t="s">
        <v>125</v>
      </c>
    </row>
    <row r="65" spans="1:9" x14ac:dyDescent="0.25">
      <c r="A65" s="910" t="s">
        <v>293</v>
      </c>
      <c r="B65" s="911"/>
      <c r="C65" s="912" t="s">
        <v>410</v>
      </c>
      <c r="D65" s="913">
        <v>0.9</v>
      </c>
      <c r="E65" s="914">
        <v>7.4999999999999997E-2</v>
      </c>
      <c r="F65" s="915">
        <v>9.6</v>
      </c>
      <c r="G65" s="914">
        <v>42</v>
      </c>
      <c r="H65" s="916">
        <v>2.2799999999999998</v>
      </c>
      <c r="I65" s="916" t="s">
        <v>129</v>
      </c>
    </row>
    <row r="66" spans="1:9" x14ac:dyDescent="0.25">
      <c r="A66" s="858" t="s">
        <v>130</v>
      </c>
      <c r="B66" s="867"/>
      <c r="C66" s="860" t="s">
        <v>411</v>
      </c>
      <c r="D66" s="865">
        <v>13.3</v>
      </c>
      <c r="E66" s="862">
        <v>6.5</v>
      </c>
      <c r="F66" s="865">
        <v>18</v>
      </c>
      <c r="G66" s="861">
        <v>183</v>
      </c>
      <c r="H66" s="863">
        <v>0.3</v>
      </c>
      <c r="I66" s="864" t="s">
        <v>132</v>
      </c>
    </row>
    <row r="67" spans="1:9" x14ac:dyDescent="0.25">
      <c r="A67" s="882" t="s">
        <v>171</v>
      </c>
      <c r="B67" s="859"/>
      <c r="C67" s="860">
        <v>15</v>
      </c>
      <c r="D67" s="860">
        <v>0.3</v>
      </c>
      <c r="E67" s="883">
        <v>0.1</v>
      </c>
      <c r="F67" s="883">
        <v>5</v>
      </c>
      <c r="G67" s="872">
        <v>22</v>
      </c>
      <c r="H67" s="873"/>
      <c r="I67" s="857"/>
    </row>
    <row r="68" spans="1:9" ht="15.75" thickBot="1" x14ac:dyDescent="0.3">
      <c r="A68" s="910" t="s">
        <v>136</v>
      </c>
      <c r="B68" s="911"/>
      <c r="C68" s="912" t="s">
        <v>412</v>
      </c>
      <c r="D68" s="998">
        <v>0.05</v>
      </c>
      <c r="E68" s="912">
        <v>0.01</v>
      </c>
      <c r="F68" s="999">
        <v>6.5</v>
      </c>
      <c r="G68" s="998">
        <v>26</v>
      </c>
      <c r="H68" s="1000"/>
      <c r="I68" s="987" t="s">
        <v>138</v>
      </c>
    </row>
    <row r="69" spans="1:9" ht="15.75" thickBot="1" x14ac:dyDescent="0.3">
      <c r="A69" s="964" t="s">
        <v>48</v>
      </c>
      <c r="B69" s="880"/>
      <c r="C69" s="847">
        <v>478</v>
      </c>
      <c r="D69" s="847">
        <f>SUM(D63:D68)</f>
        <v>16.650000000000002</v>
      </c>
      <c r="E69" s="847">
        <f>SUM(E63:E68)</f>
        <v>9.8849999999999998</v>
      </c>
      <c r="F69" s="847">
        <f>SUM(F63:F68)</f>
        <v>45.4</v>
      </c>
      <c r="G69" s="847">
        <f>SUM(G63:G68)</f>
        <v>339</v>
      </c>
      <c r="H69" s="847">
        <f>SUM(H63:H68)</f>
        <v>3.3599999999999994</v>
      </c>
      <c r="I69" s="851"/>
    </row>
    <row r="70" spans="1:9" ht="15.75" thickBot="1" x14ac:dyDescent="0.3">
      <c r="A70" s="993" t="s">
        <v>94</v>
      </c>
      <c r="B70" s="994"/>
      <c r="C70" s="917">
        <f t="shared" ref="C70:H70" si="3">C50+C53+C62+C69</f>
        <v>1552.5</v>
      </c>
      <c r="D70" s="1001">
        <f t="shared" si="3"/>
        <v>54.320000000000007</v>
      </c>
      <c r="E70" s="1001">
        <f t="shared" si="3"/>
        <v>51.55833333333333</v>
      </c>
      <c r="F70" s="1001">
        <f t="shared" si="3"/>
        <v>197.55</v>
      </c>
      <c r="G70" s="1001">
        <f t="shared" si="3"/>
        <v>1469</v>
      </c>
      <c r="H70" s="1001">
        <f t="shared" si="3"/>
        <v>32.661666666666662</v>
      </c>
      <c r="I70" s="918"/>
    </row>
    <row r="71" spans="1:9" x14ac:dyDescent="0.25">
      <c r="A71" s="874"/>
      <c r="B71" s="859"/>
      <c r="C71" s="889"/>
      <c r="D71" s="869"/>
      <c r="E71" s="907"/>
      <c r="F71" s="907"/>
      <c r="G71" s="890"/>
      <c r="H71" s="1002"/>
      <c r="I71" s="859"/>
    </row>
    <row r="72" spans="1:9" ht="15.75" thickBot="1" x14ac:dyDescent="0.3">
      <c r="A72" s="874" t="s">
        <v>139</v>
      </c>
      <c r="E72" s="892"/>
      <c r="F72" s="892"/>
      <c r="H72" s="894"/>
      <c r="I72" s="845"/>
    </row>
    <row r="73" spans="1:9" ht="26.25" x14ac:dyDescent="0.25">
      <c r="A73" s="829" t="s">
        <v>8</v>
      </c>
      <c r="B73" s="830"/>
      <c r="C73" s="831" t="s">
        <v>9</v>
      </c>
      <c r="D73" s="1200" t="s">
        <v>382</v>
      </c>
      <c r="E73" s="1201"/>
      <c r="F73" s="1202"/>
      <c r="G73" s="832" t="s">
        <v>12</v>
      </c>
      <c r="H73" s="895" t="s">
        <v>383</v>
      </c>
      <c r="I73" s="834" t="s">
        <v>14</v>
      </c>
    </row>
    <row r="74" spans="1:9" ht="15.75" thickBot="1" x14ac:dyDescent="0.3">
      <c r="A74" s="835" t="s">
        <v>15</v>
      </c>
      <c r="B74" s="836"/>
      <c r="C74" s="837" t="s">
        <v>16</v>
      </c>
      <c r="D74" s="838"/>
      <c r="E74" s="839"/>
      <c r="F74" s="839"/>
      <c r="G74" s="841" t="s">
        <v>385</v>
      </c>
      <c r="H74" s="842"/>
      <c r="I74" s="857"/>
    </row>
    <row r="75" spans="1:9" ht="15.75" thickBot="1" x14ac:dyDescent="0.3">
      <c r="A75" s="874"/>
      <c r="B75" s="859"/>
      <c r="C75" s="868"/>
      <c r="D75" s="852" t="s">
        <v>21</v>
      </c>
      <c r="E75" s="852" t="s">
        <v>22</v>
      </c>
      <c r="F75" s="876" t="s">
        <v>23</v>
      </c>
      <c r="G75" s="832" t="s">
        <v>24</v>
      </c>
      <c r="H75" s="833" t="s">
        <v>25</v>
      </c>
      <c r="I75" s="851"/>
    </row>
    <row r="76" spans="1:9" x14ac:dyDescent="0.25">
      <c r="A76" s="829"/>
      <c r="B76" s="830" t="s">
        <v>26</v>
      </c>
      <c r="C76" s="852"/>
      <c r="D76" s="898"/>
      <c r="E76" s="899"/>
      <c r="F76" s="919"/>
      <c r="G76" s="900"/>
      <c r="H76" s="886"/>
      <c r="I76" s="857"/>
    </row>
    <row r="77" spans="1:9" ht="26.25" x14ac:dyDescent="0.25">
      <c r="A77" s="858" t="s">
        <v>140</v>
      </c>
      <c r="B77" s="859"/>
      <c r="C77" s="860" t="s">
        <v>402</v>
      </c>
      <c r="D77" s="861">
        <v>6.7</v>
      </c>
      <c r="E77" s="862">
        <v>9.8000000000000007</v>
      </c>
      <c r="F77" s="862">
        <v>23</v>
      </c>
      <c r="G77" s="861">
        <v>207</v>
      </c>
      <c r="H77" s="863">
        <v>0.23</v>
      </c>
      <c r="I77" s="864" t="s">
        <v>413</v>
      </c>
    </row>
    <row r="78" spans="1:9" x14ac:dyDescent="0.25">
      <c r="A78" s="866" t="s">
        <v>143</v>
      </c>
      <c r="B78" s="859"/>
      <c r="C78" s="860">
        <v>180</v>
      </c>
      <c r="D78" s="861">
        <v>1.2</v>
      </c>
      <c r="E78" s="862">
        <v>1.3416666666666668</v>
      </c>
      <c r="F78" s="862">
        <v>12</v>
      </c>
      <c r="G78" s="861">
        <v>65</v>
      </c>
      <c r="H78" s="863">
        <v>0.19166666666666668</v>
      </c>
      <c r="I78" s="864" t="s">
        <v>414</v>
      </c>
    </row>
    <row r="79" spans="1:9" ht="27" thickBot="1" x14ac:dyDescent="0.3">
      <c r="A79" s="866" t="s">
        <v>41</v>
      </c>
      <c r="B79" s="859"/>
      <c r="C79" s="868" t="s">
        <v>392</v>
      </c>
      <c r="D79" s="861">
        <v>2.2999999999999998</v>
      </c>
      <c r="E79" s="862">
        <v>4.5</v>
      </c>
      <c r="F79" s="865">
        <v>15.4</v>
      </c>
      <c r="G79" s="861">
        <v>111</v>
      </c>
      <c r="H79" s="863"/>
      <c r="I79" s="864" t="s">
        <v>43</v>
      </c>
    </row>
    <row r="80" spans="1:9" ht="15.75" thickBot="1" x14ac:dyDescent="0.3">
      <c r="A80" s="964" t="s">
        <v>48</v>
      </c>
      <c r="B80" s="920"/>
      <c r="C80" s="921">
        <v>420</v>
      </c>
      <c r="D80" s="990">
        <f>SUM(D76:D79)</f>
        <v>10.199999999999999</v>
      </c>
      <c r="E80" s="990">
        <f>SUM(E76:E79)</f>
        <v>15.641666666666667</v>
      </c>
      <c r="F80" s="990">
        <f>SUM(F76:F79)</f>
        <v>50.4</v>
      </c>
      <c r="G80" s="990">
        <f>SUM(G76:G79)</f>
        <v>383</v>
      </c>
      <c r="H80" s="990">
        <f>SUM(H76:H79)</f>
        <v>0.42166666666666669</v>
      </c>
      <c r="I80" s="884"/>
    </row>
    <row r="81" spans="1:9" x14ac:dyDescent="0.25">
      <c r="A81" s="882"/>
      <c r="B81" s="859" t="s">
        <v>49</v>
      </c>
      <c r="C81" s="852"/>
      <c r="D81" s="852"/>
      <c r="E81" s="869"/>
      <c r="F81" s="852"/>
      <c r="G81" s="890"/>
      <c r="H81" s="886"/>
      <c r="I81" s="857"/>
    </row>
    <row r="82" spans="1:9" ht="15.75" thickBot="1" x14ac:dyDescent="0.3">
      <c r="A82" s="874" t="s">
        <v>50</v>
      </c>
      <c r="B82" s="875"/>
      <c r="C82" s="860">
        <v>90</v>
      </c>
      <c r="D82" s="868">
        <v>0.75</v>
      </c>
      <c r="E82" s="862">
        <v>0</v>
      </c>
      <c r="F82" s="865">
        <v>8</v>
      </c>
      <c r="G82" s="872">
        <v>35</v>
      </c>
      <c r="H82" s="863">
        <v>3</v>
      </c>
      <c r="I82" s="857" t="s">
        <v>393</v>
      </c>
    </row>
    <row r="83" spans="1:9" ht="15.75" thickBot="1" x14ac:dyDescent="0.3">
      <c r="A83" s="964" t="s">
        <v>48</v>
      </c>
      <c r="B83" s="880"/>
      <c r="C83" s="847">
        <v>90</v>
      </c>
      <c r="D83" s="997">
        <f>SUM(D82)</f>
        <v>0.75</v>
      </c>
      <c r="E83" s="997">
        <f t="shared" ref="E83:H83" si="4">SUM(E82)</f>
        <v>0</v>
      </c>
      <c r="F83" s="997">
        <f t="shared" si="4"/>
        <v>8</v>
      </c>
      <c r="G83" s="997">
        <f t="shared" si="4"/>
        <v>35</v>
      </c>
      <c r="H83" s="997">
        <f t="shared" si="4"/>
        <v>3</v>
      </c>
      <c r="I83" s="884"/>
    </row>
    <row r="84" spans="1:9" x14ac:dyDescent="0.25">
      <c r="A84" s="829"/>
      <c r="B84" s="830" t="s">
        <v>52</v>
      </c>
      <c r="C84" s="852"/>
      <c r="D84" s="831"/>
      <c r="E84" s="852"/>
      <c r="F84" s="876"/>
      <c r="G84" s="832"/>
      <c r="H84" s="886"/>
      <c r="I84" s="857"/>
    </row>
    <row r="85" spans="1:9" x14ac:dyDescent="0.25">
      <c r="A85" s="910" t="s">
        <v>146</v>
      </c>
      <c r="B85" s="859"/>
      <c r="C85" s="912">
        <v>60</v>
      </c>
      <c r="D85" s="913">
        <v>0.75</v>
      </c>
      <c r="E85" s="915">
        <v>0.06</v>
      </c>
      <c r="F85" s="913">
        <v>8.5</v>
      </c>
      <c r="G85" s="915">
        <v>38.29</v>
      </c>
      <c r="H85" s="988">
        <v>1.9</v>
      </c>
      <c r="I85" s="987" t="s">
        <v>147</v>
      </c>
    </row>
    <row r="86" spans="1:9" ht="26.25" x14ac:dyDescent="0.25">
      <c r="A86" s="874" t="s">
        <v>149</v>
      </c>
      <c r="B86" s="859"/>
      <c r="C86" s="860" t="s">
        <v>415</v>
      </c>
      <c r="D86" s="868">
        <v>9.9</v>
      </c>
      <c r="E86" s="862">
        <v>6.7</v>
      </c>
      <c r="F86" s="865">
        <v>15.9</v>
      </c>
      <c r="G86" s="872">
        <v>164</v>
      </c>
      <c r="H86" s="863">
        <v>5.88</v>
      </c>
      <c r="I86" s="857" t="s">
        <v>416</v>
      </c>
    </row>
    <row r="87" spans="1:9" x14ac:dyDescent="0.25">
      <c r="A87" s="874"/>
      <c r="B87" s="859"/>
      <c r="C87" s="860"/>
      <c r="D87" s="869"/>
      <c r="E87" s="862"/>
      <c r="F87" s="865"/>
      <c r="G87" s="872"/>
      <c r="H87" s="863"/>
      <c r="I87" s="857"/>
    </row>
    <row r="88" spans="1:9" x14ac:dyDescent="0.25">
      <c r="A88" s="858" t="s">
        <v>155</v>
      </c>
      <c r="B88" s="859"/>
      <c r="C88" s="860">
        <v>80</v>
      </c>
      <c r="D88" s="861">
        <v>11</v>
      </c>
      <c r="E88" s="862">
        <v>8.93</v>
      </c>
      <c r="F88" s="865">
        <v>9</v>
      </c>
      <c r="G88" s="861">
        <v>160</v>
      </c>
      <c r="H88" s="863">
        <v>0.44999999999999996</v>
      </c>
      <c r="I88" s="864" t="s">
        <v>417</v>
      </c>
    </row>
    <row r="89" spans="1:9" x14ac:dyDescent="0.25">
      <c r="A89" s="858" t="s">
        <v>159</v>
      </c>
      <c r="B89" s="867"/>
      <c r="C89" s="860">
        <v>180</v>
      </c>
      <c r="D89" s="865">
        <v>3.6</v>
      </c>
      <c r="E89" s="862">
        <v>6.6</v>
      </c>
      <c r="F89" s="865">
        <v>14.4</v>
      </c>
      <c r="G89" s="861">
        <v>131</v>
      </c>
      <c r="H89" s="863">
        <v>8.9</v>
      </c>
      <c r="I89" s="864" t="s">
        <v>418</v>
      </c>
    </row>
    <row r="90" spans="1:9" x14ac:dyDescent="0.25">
      <c r="A90" s="874" t="s">
        <v>163</v>
      </c>
      <c r="B90" s="859"/>
      <c r="C90" s="860">
        <v>150</v>
      </c>
      <c r="D90" s="868">
        <v>0.7</v>
      </c>
      <c r="E90" s="883">
        <v>0</v>
      </c>
      <c r="F90" s="907">
        <v>20</v>
      </c>
      <c r="G90" s="872">
        <v>83</v>
      </c>
      <c r="H90" s="873">
        <v>0.13</v>
      </c>
      <c r="I90" s="857" t="s">
        <v>420</v>
      </c>
    </row>
    <row r="91" spans="1:9" x14ac:dyDescent="0.25">
      <c r="A91" s="882" t="s">
        <v>68</v>
      </c>
      <c r="B91" s="857"/>
      <c r="C91" s="869">
        <v>15</v>
      </c>
      <c r="D91" s="868">
        <v>0.75</v>
      </c>
      <c r="E91" s="883">
        <v>0.15</v>
      </c>
      <c r="F91" s="907">
        <v>7.2</v>
      </c>
      <c r="G91" s="872">
        <v>33</v>
      </c>
      <c r="H91" s="873">
        <v>0</v>
      </c>
      <c r="I91" s="857"/>
    </row>
    <row r="92" spans="1:9" ht="15.75" thickBot="1" x14ac:dyDescent="0.3">
      <c r="A92" s="844" t="s">
        <v>78</v>
      </c>
      <c r="B92" s="881"/>
      <c r="C92" s="908">
        <v>37.5</v>
      </c>
      <c r="D92" s="877">
        <v>1.8</v>
      </c>
      <c r="E92" s="877">
        <v>0.4</v>
      </c>
      <c r="F92" s="877">
        <v>18</v>
      </c>
      <c r="G92" s="877">
        <v>82.5</v>
      </c>
      <c r="H92" s="878"/>
      <c r="I92" s="857"/>
    </row>
    <row r="93" spans="1:9" ht="15.75" thickBot="1" x14ac:dyDescent="0.3">
      <c r="A93" s="964" t="s">
        <v>48</v>
      </c>
      <c r="B93" s="880"/>
      <c r="C93" s="847">
        <v>742.5</v>
      </c>
      <c r="D93" s="847">
        <f>SUM(D84:D92)</f>
        <v>28.5</v>
      </c>
      <c r="E93" s="847">
        <f>SUM(E84:E92)</f>
        <v>22.839999999999996</v>
      </c>
      <c r="F93" s="847">
        <f>SUM(F84:F92)</f>
        <v>93</v>
      </c>
      <c r="G93" s="847">
        <f>SUM(G84:G92)</f>
        <v>691.79</v>
      </c>
      <c r="H93" s="929">
        <f>SUM(H84:H92)</f>
        <v>17.259999999999998</v>
      </c>
      <c r="I93" s="884"/>
    </row>
    <row r="94" spans="1:9" x14ac:dyDescent="0.25">
      <c r="A94" s="829"/>
      <c r="B94" s="830" t="s">
        <v>79</v>
      </c>
      <c r="C94" s="852"/>
      <c r="D94" s="852"/>
      <c r="E94" s="876"/>
      <c r="F94" s="852"/>
      <c r="G94" s="922"/>
      <c r="H94" s="886"/>
      <c r="I94" s="857"/>
    </row>
    <row r="95" spans="1:9" x14ac:dyDescent="0.25">
      <c r="A95" s="874" t="s">
        <v>46</v>
      </c>
      <c r="B95" s="867"/>
      <c r="C95" s="860">
        <v>70</v>
      </c>
      <c r="D95" s="868">
        <v>0.3</v>
      </c>
      <c r="E95" s="862">
        <v>0.23</v>
      </c>
      <c r="F95" s="865">
        <v>5.73</v>
      </c>
      <c r="G95" s="872">
        <v>23</v>
      </c>
      <c r="H95" s="863">
        <v>3.75</v>
      </c>
      <c r="I95" s="857" t="s">
        <v>47</v>
      </c>
    </row>
    <row r="96" spans="1:9" x14ac:dyDescent="0.25">
      <c r="A96" s="866" t="s">
        <v>166</v>
      </c>
      <c r="B96" s="859"/>
      <c r="C96" s="873">
        <v>150</v>
      </c>
      <c r="D96" s="865">
        <v>4.0999999999999996</v>
      </c>
      <c r="E96" s="862">
        <v>3.5</v>
      </c>
      <c r="F96" s="865">
        <v>5.6</v>
      </c>
      <c r="G96" s="862">
        <v>70</v>
      </c>
      <c r="H96" s="923">
        <v>0.9</v>
      </c>
      <c r="I96" s="864" t="s">
        <v>421</v>
      </c>
    </row>
    <row r="97" spans="1:9" x14ac:dyDescent="0.25">
      <c r="A97" s="858" t="s">
        <v>168</v>
      </c>
      <c r="B97" s="859"/>
      <c r="C97" s="860">
        <v>50</v>
      </c>
      <c r="D97" s="862">
        <v>3.6</v>
      </c>
      <c r="E97" s="865">
        <v>5.7</v>
      </c>
      <c r="F97" s="862">
        <v>27.1</v>
      </c>
      <c r="G97" s="865">
        <v>175</v>
      </c>
      <c r="H97" s="863">
        <v>0</v>
      </c>
      <c r="I97" s="864" t="s">
        <v>422</v>
      </c>
    </row>
    <row r="98" spans="1:9" x14ac:dyDescent="0.25">
      <c r="A98" s="882" t="s">
        <v>171</v>
      </c>
      <c r="B98" s="859"/>
      <c r="C98" s="860">
        <v>15</v>
      </c>
      <c r="D98" s="860">
        <v>0.42</v>
      </c>
      <c r="E98" s="883">
        <v>0.5</v>
      </c>
      <c r="F98" s="883">
        <v>5</v>
      </c>
      <c r="G98" s="872">
        <v>26</v>
      </c>
      <c r="H98" s="873"/>
      <c r="I98" s="857"/>
    </row>
    <row r="99" spans="1:9" ht="15.75" thickBot="1" x14ac:dyDescent="0.3">
      <c r="A99" s="1003" t="s">
        <v>35</v>
      </c>
      <c r="B99" s="1004"/>
      <c r="C99" s="1005" t="s">
        <v>412</v>
      </c>
      <c r="D99" s="1006">
        <v>2.1</v>
      </c>
      <c r="E99" s="1007">
        <v>1.6</v>
      </c>
      <c r="F99" s="1008">
        <v>9.5</v>
      </c>
      <c r="G99" s="1007">
        <v>61</v>
      </c>
      <c r="H99" s="1006">
        <v>0.93</v>
      </c>
      <c r="I99" s="987" t="s">
        <v>37</v>
      </c>
    </row>
    <row r="100" spans="1:9" ht="15.75" thickBot="1" x14ac:dyDescent="0.3">
      <c r="A100" s="964" t="s">
        <v>48</v>
      </c>
      <c r="B100" s="880"/>
      <c r="C100" s="847">
        <v>410</v>
      </c>
      <c r="D100" s="990">
        <f>SUM(D94:D99)</f>
        <v>10.52</v>
      </c>
      <c r="E100" s="990">
        <f>SUM(E94:E99)</f>
        <v>11.53</v>
      </c>
      <c r="F100" s="990">
        <f>SUM(F94:F99)</f>
        <v>52.93</v>
      </c>
      <c r="G100" s="990">
        <f>SUM(G94:G99)</f>
        <v>355</v>
      </c>
      <c r="H100" s="990">
        <f>SUM(H94:H99)</f>
        <v>5.58</v>
      </c>
      <c r="I100" s="884"/>
    </row>
    <row r="101" spans="1:9" ht="15.75" thickBot="1" x14ac:dyDescent="0.3">
      <c r="A101" s="829"/>
      <c r="B101" s="830"/>
      <c r="C101" s="885"/>
      <c r="D101" s="852"/>
      <c r="E101" s="876"/>
      <c r="F101" s="852"/>
      <c r="G101" s="922"/>
      <c r="H101" s="886"/>
      <c r="I101" s="857"/>
    </row>
    <row r="102" spans="1:9" ht="15.75" thickBot="1" x14ac:dyDescent="0.3">
      <c r="A102" s="993" t="s">
        <v>94</v>
      </c>
      <c r="B102" s="994"/>
      <c r="C102" s="917">
        <f t="shared" ref="C102:H102" si="5">C80+C83+C93+C100</f>
        <v>1662.5</v>
      </c>
      <c r="D102" s="1001">
        <f t="shared" si="5"/>
        <v>49.97</v>
      </c>
      <c r="E102" s="1001">
        <f t="shared" si="5"/>
        <v>50.011666666666663</v>
      </c>
      <c r="F102" s="1001">
        <f t="shared" si="5"/>
        <v>204.33</v>
      </c>
      <c r="G102" s="1001">
        <f t="shared" si="5"/>
        <v>1464.79</v>
      </c>
      <c r="H102" s="1001">
        <f t="shared" si="5"/>
        <v>26.261666666666663</v>
      </c>
      <c r="I102" s="888"/>
    </row>
    <row r="103" spans="1:9" x14ac:dyDescent="0.25">
      <c r="A103" s="924"/>
      <c r="B103" s="892"/>
      <c r="C103" s="925"/>
      <c r="D103" s="925"/>
      <c r="E103" s="925"/>
      <c r="F103" s="925"/>
      <c r="G103" s="926"/>
      <c r="H103" s="927"/>
      <c r="I103" s="859"/>
    </row>
    <row r="104" spans="1:9" x14ac:dyDescent="0.25">
      <c r="A104" s="924"/>
      <c r="B104" s="892"/>
      <c r="C104" s="925"/>
      <c r="D104" s="925"/>
      <c r="E104" s="925"/>
      <c r="F104" s="925"/>
      <c r="G104" s="926"/>
      <c r="H104" s="927"/>
      <c r="I104" s="859"/>
    </row>
    <row r="105" spans="1:9" x14ac:dyDescent="0.25">
      <c r="A105" s="924"/>
      <c r="B105" s="892"/>
      <c r="C105" s="925"/>
      <c r="D105" s="925"/>
      <c r="E105" s="925"/>
      <c r="F105" s="925"/>
      <c r="G105" s="926"/>
      <c r="H105" s="927"/>
      <c r="I105" s="859"/>
    </row>
    <row r="106" spans="1:9" ht="15.75" thickBot="1" x14ac:dyDescent="0.3">
      <c r="A106" s="874" t="s">
        <v>172</v>
      </c>
      <c r="E106" s="892"/>
      <c r="F106" s="892"/>
      <c r="G106" s="928"/>
      <c r="H106" s="894"/>
      <c r="I106" s="859"/>
    </row>
    <row r="107" spans="1:9" ht="26.25" x14ac:dyDescent="0.25">
      <c r="A107" s="829" t="s">
        <v>8</v>
      </c>
      <c r="B107" s="830"/>
      <c r="C107" s="852" t="s">
        <v>9</v>
      </c>
      <c r="D107" s="1200" t="s">
        <v>382</v>
      </c>
      <c r="E107" s="1201"/>
      <c r="F107" s="1202"/>
      <c r="G107" s="832" t="s">
        <v>12</v>
      </c>
      <c r="H107" s="895" t="s">
        <v>383</v>
      </c>
      <c r="I107" s="834" t="s">
        <v>14</v>
      </c>
    </row>
    <row r="108" spans="1:9" ht="15.75" thickBot="1" x14ac:dyDescent="0.3">
      <c r="A108" s="835" t="s">
        <v>15</v>
      </c>
      <c r="B108" s="836"/>
      <c r="C108" s="896" t="s">
        <v>16</v>
      </c>
      <c r="D108" s="838"/>
      <c r="E108" s="839"/>
      <c r="F108" s="839"/>
      <c r="G108" s="841" t="s">
        <v>385</v>
      </c>
      <c r="H108" s="842"/>
      <c r="I108" s="857"/>
    </row>
    <row r="109" spans="1:9" ht="15.75" thickBot="1" x14ac:dyDescent="0.3">
      <c r="A109" s="844"/>
      <c r="B109" s="845"/>
      <c r="C109" s="877"/>
      <c r="D109" s="847" t="s">
        <v>21</v>
      </c>
      <c r="E109" s="847" t="s">
        <v>22</v>
      </c>
      <c r="F109" s="929" t="s">
        <v>23</v>
      </c>
      <c r="G109" s="849" t="s">
        <v>24</v>
      </c>
      <c r="H109" s="850" t="s">
        <v>25</v>
      </c>
      <c r="I109" s="851"/>
    </row>
    <row r="110" spans="1:9" x14ac:dyDescent="0.25">
      <c r="A110" s="874"/>
      <c r="B110" s="830" t="s">
        <v>26</v>
      </c>
      <c r="C110" s="852"/>
      <c r="D110" s="899"/>
      <c r="E110" s="930"/>
      <c r="F110" s="931"/>
      <c r="G110" s="932"/>
      <c r="H110" s="933"/>
      <c r="I110" s="857"/>
    </row>
    <row r="111" spans="1:9" ht="26.25" x14ac:dyDescent="0.25">
      <c r="A111" s="858" t="s">
        <v>173</v>
      </c>
      <c r="B111" s="859"/>
      <c r="C111" s="860">
        <v>180</v>
      </c>
      <c r="D111" s="862">
        <v>3.9</v>
      </c>
      <c r="E111" s="862">
        <v>5</v>
      </c>
      <c r="F111" s="862">
        <v>16</v>
      </c>
      <c r="G111" s="861">
        <v>124.5</v>
      </c>
      <c r="H111" s="863">
        <v>0.5</v>
      </c>
      <c r="I111" s="864" t="s">
        <v>174</v>
      </c>
    </row>
    <row r="112" spans="1:9" x14ac:dyDescent="0.25">
      <c r="A112" s="858" t="s">
        <v>175</v>
      </c>
      <c r="B112" s="859"/>
      <c r="C112" s="860" t="s">
        <v>390</v>
      </c>
      <c r="D112" s="861">
        <v>0.1</v>
      </c>
      <c r="E112" s="862">
        <v>0.02</v>
      </c>
      <c r="F112" s="865">
        <v>10</v>
      </c>
      <c r="G112" s="861">
        <v>40</v>
      </c>
      <c r="H112" s="863"/>
      <c r="I112" s="864" t="s">
        <v>423</v>
      </c>
    </row>
    <row r="113" spans="1:9" ht="15.75" thickBot="1" x14ac:dyDescent="0.3">
      <c r="A113" s="866" t="s">
        <v>404</v>
      </c>
      <c r="B113" s="859"/>
      <c r="C113" s="901" t="s">
        <v>405</v>
      </c>
      <c r="D113" s="861">
        <v>4.8</v>
      </c>
      <c r="E113" s="862">
        <v>7.2</v>
      </c>
      <c r="F113" s="865">
        <v>15.4</v>
      </c>
      <c r="G113" s="861">
        <v>146</v>
      </c>
      <c r="H113" s="863">
        <v>0.19</v>
      </c>
      <c r="I113" s="864" t="s">
        <v>406</v>
      </c>
    </row>
    <row r="114" spans="1:9" ht="15.75" thickBot="1" x14ac:dyDescent="0.3">
      <c r="A114" s="964" t="s">
        <v>48</v>
      </c>
      <c r="B114" s="880"/>
      <c r="C114" s="847">
        <v>412</v>
      </c>
      <c r="D114" s="847">
        <f>SUM(D110:D113)</f>
        <v>8.8000000000000007</v>
      </c>
      <c r="E114" s="847">
        <f>SUM(E110:E113)</f>
        <v>12.219999999999999</v>
      </c>
      <c r="F114" s="847">
        <f>SUM(F110:F113)</f>
        <v>41.4</v>
      </c>
      <c r="G114" s="847">
        <f>SUM(G110:G113)</f>
        <v>310.5</v>
      </c>
      <c r="H114" s="847">
        <f>SUM(H110:H113)</f>
        <v>0.69</v>
      </c>
      <c r="I114" s="851"/>
    </row>
    <row r="115" spans="1:9" x14ac:dyDescent="0.25">
      <c r="A115" s="882"/>
      <c r="B115" s="859" t="s">
        <v>49</v>
      </c>
      <c r="C115" s="860"/>
      <c r="D115" s="860"/>
      <c r="E115" s="865"/>
      <c r="F115" s="862"/>
      <c r="G115" s="890"/>
      <c r="H115" s="863"/>
      <c r="I115" s="857"/>
    </row>
    <row r="116" spans="1:9" ht="15.75" thickBot="1" x14ac:dyDescent="0.3">
      <c r="A116" s="874" t="s">
        <v>50</v>
      </c>
      <c r="B116" s="875"/>
      <c r="C116" s="860">
        <v>90</v>
      </c>
      <c r="D116" s="868">
        <v>0.45</v>
      </c>
      <c r="E116" s="862">
        <v>0</v>
      </c>
      <c r="F116" s="865">
        <v>17</v>
      </c>
      <c r="G116" s="872">
        <v>69</v>
      </c>
      <c r="H116" s="863">
        <v>3</v>
      </c>
      <c r="I116" s="857" t="s">
        <v>393</v>
      </c>
    </row>
    <row r="117" spans="1:9" ht="15.75" thickBot="1" x14ac:dyDescent="0.3">
      <c r="A117" s="964" t="s">
        <v>48</v>
      </c>
      <c r="B117" s="880"/>
      <c r="C117" s="847">
        <v>90</v>
      </c>
      <c r="D117" s="847">
        <f>SUM(D116)</f>
        <v>0.45</v>
      </c>
      <c r="E117" s="847">
        <f t="shared" ref="E117:H117" si="6">SUM(E116)</f>
        <v>0</v>
      </c>
      <c r="F117" s="847">
        <f t="shared" si="6"/>
        <v>17</v>
      </c>
      <c r="G117" s="847">
        <f t="shared" si="6"/>
        <v>69</v>
      </c>
      <c r="H117" s="847">
        <f t="shared" si="6"/>
        <v>3</v>
      </c>
      <c r="I117" s="851"/>
    </row>
    <row r="118" spans="1:9" x14ac:dyDescent="0.25">
      <c r="A118" s="829"/>
      <c r="B118" s="830" t="s">
        <v>52</v>
      </c>
      <c r="C118" s="852"/>
      <c r="D118" s="876"/>
      <c r="E118" s="938"/>
      <c r="F118" s="937"/>
      <c r="G118" s="832"/>
      <c r="H118" s="863"/>
      <c r="I118" s="857"/>
    </row>
    <row r="119" spans="1:9" x14ac:dyDescent="0.25">
      <c r="A119" s="910" t="s">
        <v>53</v>
      </c>
      <c r="B119" s="859"/>
      <c r="C119" s="912">
        <v>60</v>
      </c>
      <c r="D119" s="914">
        <v>0.42</v>
      </c>
      <c r="E119" s="915">
        <v>0.06</v>
      </c>
      <c r="F119" s="913">
        <v>1.1399999999999999</v>
      </c>
      <c r="G119" s="914">
        <v>6.8</v>
      </c>
      <c r="H119" s="916">
        <v>4.2</v>
      </c>
      <c r="I119" s="987" t="s">
        <v>54</v>
      </c>
    </row>
    <row r="120" spans="1:9" ht="25.5" x14ac:dyDescent="0.25">
      <c r="A120" s="934" t="s">
        <v>177</v>
      </c>
      <c r="B120" s="935"/>
      <c r="C120" s="860" t="s">
        <v>424</v>
      </c>
      <c r="D120" s="861">
        <v>1.4</v>
      </c>
      <c r="E120" s="861">
        <v>4.5</v>
      </c>
      <c r="F120" s="862">
        <v>6.8</v>
      </c>
      <c r="G120" s="861">
        <v>73</v>
      </c>
      <c r="H120" s="863">
        <v>9.6</v>
      </c>
      <c r="I120" s="864" t="s">
        <v>179</v>
      </c>
    </row>
    <row r="121" spans="1:9" x14ac:dyDescent="0.25">
      <c r="A121" s="858" t="s">
        <v>180</v>
      </c>
      <c r="B121" s="859"/>
      <c r="C121" s="860" t="s">
        <v>425</v>
      </c>
      <c r="D121" s="865">
        <v>12</v>
      </c>
      <c r="E121" s="862">
        <v>12</v>
      </c>
      <c r="F121" s="865">
        <v>3</v>
      </c>
      <c r="G121" s="861">
        <v>168</v>
      </c>
      <c r="H121" s="863">
        <v>0.38</v>
      </c>
      <c r="I121" s="864" t="s">
        <v>182</v>
      </c>
    </row>
    <row r="122" spans="1:9" x14ac:dyDescent="0.25">
      <c r="A122" s="858" t="s">
        <v>185</v>
      </c>
      <c r="B122" s="859"/>
      <c r="C122" s="860">
        <v>205</v>
      </c>
      <c r="D122" s="862">
        <v>7.3</v>
      </c>
      <c r="E122" s="865">
        <v>5.6</v>
      </c>
      <c r="F122" s="862">
        <v>44</v>
      </c>
      <c r="G122" s="862">
        <v>255</v>
      </c>
      <c r="H122" s="863"/>
      <c r="I122" s="857" t="s">
        <v>186</v>
      </c>
    </row>
    <row r="123" spans="1:9" x14ac:dyDescent="0.25">
      <c r="A123" s="874"/>
      <c r="B123" s="867"/>
      <c r="C123" s="860"/>
      <c r="D123" s="869"/>
      <c r="E123" s="862"/>
      <c r="F123" s="865"/>
      <c r="G123" s="872"/>
      <c r="H123" s="936"/>
      <c r="I123" s="857"/>
    </row>
    <row r="124" spans="1:9" x14ac:dyDescent="0.25">
      <c r="A124" s="858" t="s">
        <v>74</v>
      </c>
      <c r="B124" s="859"/>
      <c r="C124" s="860">
        <v>150</v>
      </c>
      <c r="D124" s="861"/>
      <c r="E124" s="862"/>
      <c r="F124" s="865">
        <v>18</v>
      </c>
      <c r="G124" s="861">
        <v>71</v>
      </c>
      <c r="H124" s="863"/>
      <c r="I124" s="864" t="s">
        <v>398</v>
      </c>
    </row>
    <row r="125" spans="1:9" x14ac:dyDescent="0.25">
      <c r="A125" s="882" t="s">
        <v>68</v>
      </c>
      <c r="B125" s="859"/>
      <c r="C125" s="860">
        <v>15</v>
      </c>
      <c r="D125" s="868">
        <v>0.75</v>
      </c>
      <c r="E125" s="883">
        <v>0.15</v>
      </c>
      <c r="F125" s="907">
        <v>7.2</v>
      </c>
      <c r="G125" s="872">
        <v>33</v>
      </c>
      <c r="H125" s="873">
        <v>0</v>
      </c>
      <c r="I125" s="857"/>
    </row>
    <row r="126" spans="1:9" ht="15.75" thickBot="1" x14ac:dyDescent="0.3">
      <c r="A126" s="844" t="s">
        <v>78</v>
      </c>
      <c r="B126" s="845"/>
      <c r="C126" s="877">
        <v>37.5</v>
      </c>
      <c r="D126" s="877">
        <v>1.8</v>
      </c>
      <c r="E126" s="877">
        <v>0.4</v>
      </c>
      <c r="F126" s="877">
        <v>18</v>
      </c>
      <c r="G126" s="877">
        <v>82.5</v>
      </c>
      <c r="H126" s="863"/>
      <c r="I126" s="857"/>
    </row>
    <row r="127" spans="1:9" ht="15.75" thickBot="1" x14ac:dyDescent="0.3">
      <c r="A127" s="964" t="s">
        <v>48</v>
      </c>
      <c r="B127" s="880"/>
      <c r="C127" s="847">
        <v>764.5</v>
      </c>
      <c r="D127" s="997">
        <f>SUM(D118:D126)</f>
        <v>23.67</v>
      </c>
      <c r="E127" s="997">
        <f>SUM(E118:E126)</f>
        <v>22.709999999999994</v>
      </c>
      <c r="F127" s="997">
        <f>SUM(F118:F126)</f>
        <v>98.14</v>
      </c>
      <c r="G127" s="997">
        <f>SUM(G118:G126)</f>
        <v>689.3</v>
      </c>
      <c r="H127" s="997">
        <f>SUM(H118:H126)</f>
        <v>14.180000000000001</v>
      </c>
      <c r="I127" s="851"/>
    </row>
    <row r="128" spans="1:9" x14ac:dyDescent="0.25">
      <c r="A128" s="829"/>
      <c r="B128" s="909" t="s">
        <v>79</v>
      </c>
      <c r="C128" s="876"/>
      <c r="D128" s="852"/>
      <c r="E128" s="937"/>
      <c r="F128" s="938"/>
      <c r="G128" s="922"/>
      <c r="H128" s="936"/>
      <c r="I128" s="857"/>
    </row>
    <row r="129" spans="1:9" x14ac:dyDescent="0.25">
      <c r="A129" s="858" t="s">
        <v>46</v>
      </c>
      <c r="B129" s="867"/>
      <c r="C129" s="860">
        <v>70</v>
      </c>
      <c r="D129" s="868">
        <v>0.1</v>
      </c>
      <c r="E129" s="860">
        <v>0.09</v>
      </c>
      <c r="F129" s="869">
        <v>12.8</v>
      </c>
      <c r="G129" s="860">
        <v>52</v>
      </c>
      <c r="H129" s="873">
        <v>29.4</v>
      </c>
      <c r="I129" s="857" t="s">
        <v>47</v>
      </c>
    </row>
    <row r="130" spans="1:9" x14ac:dyDescent="0.25">
      <c r="A130" s="882" t="s">
        <v>87</v>
      </c>
      <c r="B130" s="859"/>
      <c r="C130" s="860">
        <v>150</v>
      </c>
      <c r="D130" s="860">
        <v>4.3499999999999996</v>
      </c>
      <c r="E130" s="883">
        <v>3.75</v>
      </c>
      <c r="F130" s="883">
        <v>6</v>
      </c>
      <c r="G130" s="872">
        <v>80</v>
      </c>
      <c r="H130" s="873">
        <v>1.05</v>
      </c>
      <c r="I130" s="857" t="s">
        <v>88</v>
      </c>
    </row>
    <row r="131" spans="1:9" x14ac:dyDescent="0.25">
      <c r="A131" s="902" t="s">
        <v>189</v>
      </c>
      <c r="B131" s="939"/>
      <c r="C131" s="940" t="s">
        <v>190</v>
      </c>
      <c r="D131" s="904">
        <v>3.5</v>
      </c>
      <c r="E131" s="904">
        <v>6</v>
      </c>
      <c r="F131" s="903">
        <v>10.9</v>
      </c>
      <c r="G131" s="903">
        <v>112</v>
      </c>
      <c r="H131" s="904">
        <v>0.01</v>
      </c>
      <c r="I131" s="864" t="s">
        <v>191</v>
      </c>
    </row>
    <row r="132" spans="1:9" x14ac:dyDescent="0.25">
      <c r="A132" s="910" t="s">
        <v>194</v>
      </c>
      <c r="B132" s="911"/>
      <c r="C132" s="912">
        <v>120</v>
      </c>
      <c r="D132" s="998">
        <v>0.36</v>
      </c>
      <c r="E132" s="912">
        <v>0.15</v>
      </c>
      <c r="F132" s="999">
        <v>11.28</v>
      </c>
      <c r="G132" s="998">
        <v>47.88</v>
      </c>
      <c r="H132" s="1000">
        <v>48.8</v>
      </c>
      <c r="I132" s="987" t="s">
        <v>195</v>
      </c>
    </row>
    <row r="133" spans="1:9" ht="15.75" thickBot="1" x14ac:dyDescent="0.3">
      <c r="A133" s="882" t="s">
        <v>68</v>
      </c>
      <c r="B133" s="859"/>
      <c r="C133" s="860">
        <v>15</v>
      </c>
      <c r="D133" s="868">
        <v>0.75</v>
      </c>
      <c r="E133" s="883">
        <v>0.15</v>
      </c>
      <c r="F133" s="907">
        <v>7.2</v>
      </c>
      <c r="G133" s="872">
        <v>33</v>
      </c>
      <c r="H133" s="873">
        <v>0</v>
      </c>
      <c r="I133" s="857"/>
    </row>
    <row r="134" spans="1:9" ht="15.75" thickBot="1" x14ac:dyDescent="0.3">
      <c r="A134" s="964" t="s">
        <v>48</v>
      </c>
      <c r="B134" s="880"/>
      <c r="C134" s="847">
        <v>475</v>
      </c>
      <c r="D134" s="848">
        <f>SUM(D128:D133)</f>
        <v>9.0599999999999987</v>
      </c>
      <c r="E134" s="848">
        <f>SUM(E128:E133)</f>
        <v>10.14</v>
      </c>
      <c r="F134" s="848">
        <f>SUM(F128:F133)</f>
        <v>48.180000000000007</v>
      </c>
      <c r="G134" s="848">
        <f>SUM(G128:G133)</f>
        <v>324.88</v>
      </c>
      <c r="H134" s="848">
        <f>SUM(H128:H133)</f>
        <v>79.259999999999991</v>
      </c>
      <c r="I134" s="884"/>
    </row>
    <row r="135" spans="1:9" ht="15.75" thickBot="1" x14ac:dyDescent="0.3">
      <c r="A135" s="882"/>
      <c r="B135" s="859"/>
      <c r="C135" s="860"/>
      <c r="D135" s="860"/>
      <c r="E135" s="865"/>
      <c r="F135" s="862"/>
      <c r="G135" s="890"/>
      <c r="H135" s="863"/>
      <c r="I135" s="864"/>
    </row>
    <row r="136" spans="1:9" ht="15.75" thickBot="1" x14ac:dyDescent="0.3">
      <c r="A136" s="993" t="s">
        <v>94</v>
      </c>
      <c r="B136" s="994"/>
      <c r="C136" s="941">
        <f t="shared" ref="C136:H136" si="7">C114+C117+C127+C134</f>
        <v>1741.5</v>
      </c>
      <c r="D136" s="1001">
        <f t="shared" si="7"/>
        <v>41.980000000000004</v>
      </c>
      <c r="E136" s="1001">
        <f t="shared" si="7"/>
        <v>45.069999999999993</v>
      </c>
      <c r="F136" s="1001">
        <f t="shared" si="7"/>
        <v>204.72</v>
      </c>
      <c r="G136" s="1001">
        <f t="shared" si="7"/>
        <v>1393.6799999999998</v>
      </c>
      <c r="H136" s="1001">
        <f t="shared" si="7"/>
        <v>97.13</v>
      </c>
      <c r="I136" s="942"/>
    </row>
    <row r="137" spans="1:9" x14ac:dyDescent="0.25">
      <c r="A137" s="874"/>
      <c r="B137" s="859"/>
      <c r="C137" s="889"/>
      <c r="D137" s="869"/>
      <c r="E137" s="865"/>
      <c r="F137" s="865"/>
      <c r="G137" s="890"/>
      <c r="H137" s="1009"/>
      <c r="I137" s="830"/>
    </row>
    <row r="138" spans="1:9" x14ac:dyDescent="0.25">
      <c r="A138" s="874"/>
      <c r="B138" s="859"/>
      <c r="C138" s="889"/>
      <c r="D138" s="869"/>
      <c r="E138" s="865"/>
      <c r="F138" s="865"/>
      <c r="G138" s="890"/>
      <c r="H138" s="1010"/>
      <c r="I138" s="859"/>
    </row>
    <row r="139" spans="1:9" ht="15.75" thickBot="1" x14ac:dyDescent="0.3">
      <c r="A139" s="874" t="s">
        <v>197</v>
      </c>
      <c r="E139" s="892"/>
      <c r="F139" s="892"/>
      <c r="H139" s="894"/>
      <c r="I139" s="845"/>
    </row>
    <row r="140" spans="1:9" ht="26.25" x14ac:dyDescent="0.25">
      <c r="A140" s="829" t="s">
        <v>8</v>
      </c>
      <c r="B140" s="830"/>
      <c r="C140" s="831" t="s">
        <v>9</v>
      </c>
      <c r="D140" s="1200" t="s">
        <v>382</v>
      </c>
      <c r="E140" s="1201"/>
      <c r="F140" s="1202"/>
      <c r="G140" s="832" t="s">
        <v>12</v>
      </c>
      <c r="H140" s="895" t="s">
        <v>383</v>
      </c>
      <c r="I140" s="834" t="s">
        <v>401</v>
      </c>
    </row>
    <row r="141" spans="1:9" ht="15.75" thickBot="1" x14ac:dyDescent="0.3">
      <c r="A141" s="835" t="s">
        <v>15</v>
      </c>
      <c r="B141" s="836"/>
      <c r="C141" s="837" t="s">
        <v>16</v>
      </c>
      <c r="D141" s="838"/>
      <c r="E141" s="839"/>
      <c r="F141" s="839"/>
      <c r="G141" s="841" t="s">
        <v>385</v>
      </c>
      <c r="H141" s="842"/>
      <c r="I141" s="843"/>
    </row>
    <row r="142" spans="1:9" ht="15.75" thickBot="1" x14ac:dyDescent="0.3">
      <c r="A142" s="874"/>
      <c r="B142" s="859"/>
      <c r="C142" s="868"/>
      <c r="D142" s="852" t="s">
        <v>21</v>
      </c>
      <c r="E142" s="852" t="s">
        <v>22</v>
      </c>
      <c r="F142" s="876" t="s">
        <v>23</v>
      </c>
      <c r="G142" s="832" t="s">
        <v>24</v>
      </c>
      <c r="H142" s="833" t="s">
        <v>25</v>
      </c>
      <c r="I142" s="851"/>
    </row>
    <row r="143" spans="1:9" x14ac:dyDescent="0.25">
      <c r="A143" s="829"/>
      <c r="B143" s="830" t="s">
        <v>26</v>
      </c>
      <c r="C143" s="831"/>
      <c r="D143" s="898"/>
      <c r="E143" s="898"/>
      <c r="F143" s="899"/>
      <c r="G143" s="900"/>
      <c r="H143" s="886"/>
      <c r="I143" s="857"/>
    </row>
    <row r="144" spans="1:9" ht="26.25" x14ac:dyDescent="0.25">
      <c r="A144" s="858" t="s">
        <v>198</v>
      </c>
      <c r="B144" s="857"/>
      <c r="C144" s="860" t="s">
        <v>402</v>
      </c>
      <c r="D144" s="861">
        <v>5.89</v>
      </c>
      <c r="E144" s="861">
        <v>5.4149999999999991</v>
      </c>
      <c r="F144" s="862">
        <v>25.840000000000003</v>
      </c>
      <c r="G144" s="861">
        <v>176</v>
      </c>
      <c r="H144" s="863">
        <v>0.21375</v>
      </c>
      <c r="I144" s="864" t="s">
        <v>98</v>
      </c>
    </row>
    <row r="145" spans="1:9" x14ac:dyDescent="0.25">
      <c r="A145" s="866" t="s">
        <v>100</v>
      </c>
      <c r="B145" s="859"/>
      <c r="C145" s="860">
        <v>180</v>
      </c>
      <c r="D145" s="861">
        <v>2.1</v>
      </c>
      <c r="E145" s="862">
        <v>2.5833333333333335</v>
      </c>
      <c r="F145" s="862">
        <v>13.6</v>
      </c>
      <c r="G145" s="861">
        <v>88.3</v>
      </c>
      <c r="H145" s="863">
        <v>0.39166666666666666</v>
      </c>
      <c r="I145" s="864" t="s">
        <v>403</v>
      </c>
    </row>
    <row r="146" spans="1:9" ht="27" thickBot="1" x14ac:dyDescent="0.3">
      <c r="A146" s="866" t="s">
        <v>41</v>
      </c>
      <c r="B146" s="859"/>
      <c r="C146" s="860" t="s">
        <v>392</v>
      </c>
      <c r="D146" s="861">
        <v>2.2999999999999998</v>
      </c>
      <c r="E146" s="862">
        <v>4.5</v>
      </c>
      <c r="F146" s="865">
        <v>15.4</v>
      </c>
      <c r="G146" s="861">
        <v>111</v>
      </c>
      <c r="H146" s="863"/>
      <c r="I146" s="864" t="s">
        <v>43</v>
      </c>
    </row>
    <row r="147" spans="1:9" ht="15.75" thickBot="1" x14ac:dyDescent="0.3">
      <c r="A147" s="964" t="s">
        <v>48</v>
      </c>
      <c r="B147" s="943"/>
      <c r="C147" s="929">
        <v>420</v>
      </c>
      <c r="D147" s="990">
        <f>SUM(D143:D146)</f>
        <v>10.29</v>
      </c>
      <c r="E147" s="990">
        <f>SUM(E143:E146)</f>
        <v>12.498333333333333</v>
      </c>
      <c r="F147" s="990">
        <f>SUM(F143:F146)</f>
        <v>54.84</v>
      </c>
      <c r="G147" s="990">
        <f>SUM(G143:G146)</f>
        <v>375.3</v>
      </c>
      <c r="H147" s="990">
        <f>SUM(H143:H146)</f>
        <v>0.60541666666666671</v>
      </c>
      <c r="I147" s="884"/>
    </row>
    <row r="148" spans="1:9" x14ac:dyDescent="0.25">
      <c r="A148" s="882"/>
      <c r="B148" s="859" t="s">
        <v>49</v>
      </c>
      <c r="C148" s="868"/>
      <c r="D148" s="860"/>
      <c r="E148" s="865"/>
      <c r="F148" s="862"/>
      <c r="G148" s="890"/>
      <c r="H148" s="863"/>
      <c r="I148" s="857"/>
    </row>
    <row r="149" spans="1:9" ht="15.75" thickBot="1" x14ac:dyDescent="0.3">
      <c r="A149" s="874" t="s">
        <v>46</v>
      </c>
      <c r="B149" s="867"/>
      <c r="C149" s="860">
        <v>70</v>
      </c>
      <c r="D149" s="868">
        <v>0.1</v>
      </c>
      <c r="E149" s="862">
        <v>0.1</v>
      </c>
      <c r="F149" s="865">
        <v>4.5999999999999996</v>
      </c>
      <c r="G149" s="872">
        <v>21</v>
      </c>
      <c r="H149" s="863">
        <v>7.5</v>
      </c>
      <c r="I149" s="857" t="s">
        <v>47</v>
      </c>
    </row>
    <row r="150" spans="1:9" ht="15.75" thickBot="1" x14ac:dyDescent="0.3">
      <c r="A150" s="964" t="s">
        <v>48</v>
      </c>
      <c r="B150" s="880"/>
      <c r="C150" s="848">
        <v>70</v>
      </c>
      <c r="D150" s="990">
        <f>SUM(D149)</f>
        <v>0.1</v>
      </c>
      <c r="E150" s="990">
        <f t="shared" ref="E150:H150" si="8">SUM(E149)</f>
        <v>0.1</v>
      </c>
      <c r="F150" s="990">
        <f t="shared" si="8"/>
        <v>4.5999999999999996</v>
      </c>
      <c r="G150" s="990">
        <f t="shared" si="8"/>
        <v>21</v>
      </c>
      <c r="H150" s="990">
        <f t="shared" si="8"/>
        <v>7.5</v>
      </c>
      <c r="I150" s="851"/>
    </row>
    <row r="151" spans="1:9" x14ac:dyDescent="0.25">
      <c r="A151" s="829"/>
      <c r="B151" s="830" t="s">
        <v>52</v>
      </c>
      <c r="C151" s="852"/>
      <c r="D151" s="876"/>
      <c r="E151" s="938"/>
      <c r="F151" s="937"/>
      <c r="G151" s="832"/>
      <c r="H151" s="936"/>
      <c r="I151" s="857"/>
    </row>
    <row r="152" spans="1:9" x14ac:dyDescent="0.25">
      <c r="A152" s="910" t="s">
        <v>107</v>
      </c>
      <c r="B152" s="911"/>
      <c r="C152" s="912">
        <v>50</v>
      </c>
      <c r="D152" s="913">
        <v>0.95</v>
      </c>
      <c r="E152" s="914">
        <v>4.45</v>
      </c>
      <c r="F152" s="915">
        <v>3.85</v>
      </c>
      <c r="G152" s="914">
        <v>59.5</v>
      </c>
      <c r="H152" s="916">
        <v>3.5</v>
      </c>
      <c r="I152" s="916"/>
    </row>
    <row r="153" spans="1:9" ht="26.25" x14ac:dyDescent="0.25">
      <c r="A153" s="874" t="s">
        <v>426</v>
      </c>
      <c r="B153" s="859"/>
      <c r="C153" s="860" t="s">
        <v>427</v>
      </c>
      <c r="D153" s="869">
        <v>5.69</v>
      </c>
      <c r="E153" s="862">
        <v>6.1</v>
      </c>
      <c r="F153" s="865">
        <v>9.42</v>
      </c>
      <c r="G153" s="872">
        <v>115</v>
      </c>
      <c r="H153" s="863">
        <v>4.97</v>
      </c>
      <c r="I153" s="857" t="s">
        <v>428</v>
      </c>
    </row>
    <row r="154" spans="1:9" ht="26.25" x14ac:dyDescent="0.25">
      <c r="A154" s="858" t="s">
        <v>205</v>
      </c>
      <c r="B154" s="859"/>
      <c r="C154" s="860" t="s">
        <v>429</v>
      </c>
      <c r="D154" s="861">
        <v>12.5</v>
      </c>
      <c r="E154" s="862">
        <v>6</v>
      </c>
      <c r="F154" s="865">
        <v>13</v>
      </c>
      <c r="G154" s="861">
        <v>156</v>
      </c>
      <c r="H154" s="863"/>
      <c r="I154" s="864" t="s">
        <v>207</v>
      </c>
    </row>
    <row r="155" spans="1:9" x14ac:dyDescent="0.25">
      <c r="A155" s="858" t="s">
        <v>213</v>
      </c>
      <c r="B155" s="867"/>
      <c r="C155" s="860">
        <v>100</v>
      </c>
      <c r="D155" s="865">
        <v>2.1</v>
      </c>
      <c r="E155" s="862">
        <v>3</v>
      </c>
      <c r="F155" s="865">
        <v>14</v>
      </c>
      <c r="G155" s="861">
        <v>91</v>
      </c>
      <c r="H155" s="863">
        <v>6.95</v>
      </c>
      <c r="I155" s="864" t="s">
        <v>214</v>
      </c>
    </row>
    <row r="156" spans="1:9" x14ac:dyDescent="0.25">
      <c r="A156" s="858" t="s">
        <v>215</v>
      </c>
      <c r="B156" s="859"/>
      <c r="C156" s="860">
        <v>150</v>
      </c>
      <c r="D156" s="865">
        <v>0.7</v>
      </c>
      <c r="E156" s="862">
        <v>0.04</v>
      </c>
      <c r="F156" s="865">
        <v>20.6</v>
      </c>
      <c r="G156" s="861">
        <v>85</v>
      </c>
      <c r="H156" s="863">
        <v>0.3</v>
      </c>
      <c r="I156" s="864" t="s">
        <v>430</v>
      </c>
    </row>
    <row r="157" spans="1:9" x14ac:dyDescent="0.25">
      <c r="A157" s="882" t="s">
        <v>68</v>
      </c>
      <c r="B157" s="859"/>
      <c r="C157" s="860">
        <v>15</v>
      </c>
      <c r="D157" s="868">
        <v>0.75</v>
      </c>
      <c r="E157" s="883">
        <v>0.15</v>
      </c>
      <c r="F157" s="907">
        <v>7.2</v>
      </c>
      <c r="G157" s="872">
        <v>33</v>
      </c>
      <c r="H157" s="873">
        <v>0</v>
      </c>
      <c r="I157" s="857"/>
    </row>
    <row r="158" spans="1:9" ht="15.75" thickBot="1" x14ac:dyDescent="0.3">
      <c r="A158" s="844" t="s">
        <v>78</v>
      </c>
      <c r="B158" s="845"/>
      <c r="C158" s="877">
        <v>37.5</v>
      </c>
      <c r="D158" s="877">
        <v>1.8</v>
      </c>
      <c r="E158" s="877">
        <v>0.4</v>
      </c>
      <c r="F158" s="877">
        <v>18</v>
      </c>
      <c r="G158" s="877">
        <v>82.5</v>
      </c>
      <c r="H158" s="873"/>
      <c r="I158" s="857"/>
    </row>
    <row r="159" spans="1:9" ht="15.75" thickBot="1" x14ac:dyDescent="0.3">
      <c r="A159" s="964" t="s">
        <v>48</v>
      </c>
      <c r="B159" s="880"/>
      <c r="C159" s="847">
        <v>698.5</v>
      </c>
      <c r="D159" s="847">
        <f>SUM(D151:D158)</f>
        <v>24.490000000000002</v>
      </c>
      <c r="E159" s="921">
        <f>SUM(E151:E158)</f>
        <v>20.139999999999997</v>
      </c>
      <c r="F159" s="847">
        <f>SUM(F151:F158)</f>
        <v>86.07</v>
      </c>
      <c r="G159" s="921">
        <f>SUM(G151:G158)</f>
        <v>622</v>
      </c>
      <c r="H159" s="921">
        <f>SUM(H151:H158)</f>
        <v>15.719999999999999</v>
      </c>
      <c r="I159" s="851"/>
    </row>
    <row r="160" spans="1:9" x14ac:dyDescent="0.25">
      <c r="A160" s="829"/>
      <c r="B160" s="830" t="s">
        <v>79</v>
      </c>
      <c r="C160" s="852"/>
      <c r="D160" s="831"/>
      <c r="E160" s="938"/>
      <c r="F160" s="937"/>
      <c r="G160" s="832"/>
      <c r="H160" s="936"/>
      <c r="I160" s="857"/>
    </row>
    <row r="161" spans="1:9" x14ac:dyDescent="0.25">
      <c r="A161" s="882" t="s">
        <v>123</v>
      </c>
      <c r="B161" s="859"/>
      <c r="C161" s="860">
        <v>150</v>
      </c>
      <c r="D161" s="860">
        <v>2.1</v>
      </c>
      <c r="E161" s="883">
        <v>3.75</v>
      </c>
      <c r="F161" s="883">
        <v>6.3</v>
      </c>
      <c r="G161" s="872">
        <v>67.400000000000006</v>
      </c>
      <c r="H161" s="873">
        <v>0.78</v>
      </c>
      <c r="I161" s="857" t="s">
        <v>125</v>
      </c>
    </row>
    <row r="162" spans="1:9" x14ac:dyDescent="0.25">
      <c r="A162" s="867" t="s">
        <v>217</v>
      </c>
      <c r="B162" s="859"/>
      <c r="C162" s="860">
        <v>60</v>
      </c>
      <c r="D162" s="869">
        <v>0.4</v>
      </c>
      <c r="E162" s="883">
        <v>0.06</v>
      </c>
      <c r="F162" s="907">
        <v>3.4</v>
      </c>
      <c r="G162" s="872">
        <v>15</v>
      </c>
      <c r="H162" s="944">
        <v>0.61</v>
      </c>
      <c r="I162" s="857" t="s">
        <v>219</v>
      </c>
    </row>
    <row r="163" spans="1:9" x14ac:dyDescent="0.25">
      <c r="A163" s="902" t="s">
        <v>379</v>
      </c>
      <c r="B163" s="939"/>
      <c r="C163" s="940" t="s">
        <v>431</v>
      </c>
      <c r="D163" s="905">
        <v>17</v>
      </c>
      <c r="E163" s="903">
        <v>10.6</v>
      </c>
      <c r="F163" s="905">
        <v>32</v>
      </c>
      <c r="G163" s="903">
        <v>291</v>
      </c>
      <c r="H163" s="905">
        <v>18.2</v>
      </c>
      <c r="I163" s="864" t="s">
        <v>222</v>
      </c>
    </row>
    <row r="164" spans="1:9" x14ac:dyDescent="0.25">
      <c r="A164" s="866" t="s">
        <v>171</v>
      </c>
      <c r="B164" s="859"/>
      <c r="C164" s="860">
        <v>24</v>
      </c>
      <c r="D164" s="862">
        <v>0.56000000000000005</v>
      </c>
      <c r="E164" s="865">
        <v>3</v>
      </c>
      <c r="F164" s="862">
        <v>6</v>
      </c>
      <c r="G164" s="865">
        <v>53</v>
      </c>
      <c r="H164" s="863"/>
      <c r="I164" s="864"/>
    </row>
    <row r="165" spans="1:9" x14ac:dyDescent="0.25">
      <c r="A165" s="866" t="s">
        <v>433</v>
      </c>
      <c r="B165" s="859"/>
      <c r="C165" s="860"/>
      <c r="D165" s="862"/>
      <c r="E165" s="865"/>
      <c r="F165" s="862"/>
      <c r="G165" s="865"/>
      <c r="H165" s="863"/>
      <c r="I165" s="864"/>
    </row>
    <row r="166" spans="1:9" ht="15.75" thickBot="1" x14ac:dyDescent="0.3">
      <c r="A166" s="910" t="s">
        <v>136</v>
      </c>
      <c r="B166" s="911"/>
      <c r="C166" s="912" t="s">
        <v>412</v>
      </c>
      <c r="D166" s="998">
        <v>0.05</v>
      </c>
      <c r="E166" s="912">
        <v>0.01</v>
      </c>
      <c r="F166" s="999">
        <v>6.5</v>
      </c>
      <c r="G166" s="998">
        <v>26</v>
      </c>
      <c r="H166" s="1000"/>
      <c r="I166" s="987" t="s">
        <v>138</v>
      </c>
    </row>
    <row r="167" spans="1:9" ht="15.75" thickBot="1" x14ac:dyDescent="0.3">
      <c r="A167" s="964" t="s">
        <v>48</v>
      </c>
      <c r="B167" s="880"/>
      <c r="C167" s="847">
        <v>534</v>
      </c>
      <c r="D167" s="848">
        <f>SUM(D161:D166)</f>
        <v>20.11</v>
      </c>
      <c r="E167" s="848">
        <f>SUM(E161:E166)</f>
        <v>17.420000000000002</v>
      </c>
      <c r="F167" s="848">
        <f>SUM(F161:F166)</f>
        <v>54.2</v>
      </c>
      <c r="G167" s="848">
        <f>SUM(G161:G166)</f>
        <v>452.4</v>
      </c>
      <c r="H167" s="848">
        <f>SUM(H161:H166)</f>
        <v>19.59</v>
      </c>
      <c r="I167" s="884"/>
    </row>
    <row r="168" spans="1:9" ht="15.75" thickBot="1" x14ac:dyDescent="0.3">
      <c r="A168" s="993" t="s">
        <v>94</v>
      </c>
      <c r="B168" s="994"/>
      <c r="C168" s="945">
        <f t="shared" ref="C168:H168" si="9">C147+C150+C159+C167</f>
        <v>1722.5</v>
      </c>
      <c r="D168" s="1001">
        <f t="shared" si="9"/>
        <v>54.99</v>
      </c>
      <c r="E168" s="1001">
        <f t="shared" si="9"/>
        <v>50.158333333333331</v>
      </c>
      <c r="F168" s="1001">
        <f t="shared" si="9"/>
        <v>199.70999999999998</v>
      </c>
      <c r="G168" s="1001">
        <f t="shared" si="9"/>
        <v>1470.6999999999998</v>
      </c>
      <c r="H168" s="1001">
        <f t="shared" si="9"/>
        <v>43.415416666666665</v>
      </c>
      <c r="I168" s="918"/>
    </row>
    <row r="169" spans="1:9" x14ac:dyDescent="0.25">
      <c r="A169" s="874"/>
      <c r="B169" s="859"/>
      <c r="C169" s="889"/>
      <c r="D169" s="869"/>
      <c r="E169" s="869"/>
      <c r="F169" s="869"/>
      <c r="G169" s="890"/>
      <c r="H169" s="1011"/>
      <c r="I169" s="830"/>
    </row>
    <row r="170" spans="1:9" x14ac:dyDescent="0.25">
      <c r="A170" s="874"/>
      <c r="B170" s="859"/>
      <c r="C170" s="889" t="s">
        <v>434</v>
      </c>
      <c r="D170" s="869"/>
      <c r="E170" s="869"/>
      <c r="F170" s="869"/>
      <c r="G170" s="890"/>
      <c r="H170" s="1002"/>
      <c r="I170" s="859"/>
    </row>
    <row r="171" spans="1:9" x14ac:dyDescent="0.25">
      <c r="A171" s="874"/>
      <c r="B171" s="859"/>
      <c r="C171" s="889"/>
      <c r="D171" s="869"/>
      <c r="E171" s="869"/>
      <c r="F171" s="869"/>
      <c r="G171" s="890"/>
      <c r="H171" s="1002"/>
      <c r="I171" s="859"/>
    </row>
    <row r="172" spans="1:9" ht="15.75" thickBot="1" x14ac:dyDescent="0.3">
      <c r="A172" s="874" t="s">
        <v>225</v>
      </c>
      <c r="E172" s="892"/>
      <c r="F172" s="892"/>
      <c r="H172" s="894"/>
      <c r="I172" s="845"/>
    </row>
    <row r="173" spans="1:9" ht="26.25" x14ac:dyDescent="0.25">
      <c r="A173" s="829" t="s">
        <v>8</v>
      </c>
      <c r="B173" s="830"/>
      <c r="C173" s="831" t="s">
        <v>9</v>
      </c>
      <c r="D173" s="1200" t="s">
        <v>382</v>
      </c>
      <c r="E173" s="1201"/>
      <c r="F173" s="1202"/>
      <c r="G173" s="900" t="s">
        <v>12</v>
      </c>
      <c r="H173" s="895" t="s">
        <v>383</v>
      </c>
      <c r="I173" s="834" t="s">
        <v>401</v>
      </c>
    </row>
    <row r="174" spans="1:9" ht="15.75" thickBot="1" x14ac:dyDescent="0.3">
      <c r="A174" s="835" t="s">
        <v>15</v>
      </c>
      <c r="B174" s="836"/>
      <c r="C174" s="837" t="s">
        <v>16</v>
      </c>
      <c r="D174" s="838"/>
      <c r="E174" s="839"/>
      <c r="F174" s="839"/>
      <c r="G174" s="841" t="s">
        <v>385</v>
      </c>
      <c r="H174" s="856"/>
      <c r="I174" s="857"/>
    </row>
    <row r="175" spans="1:9" ht="15.75" thickBot="1" x14ac:dyDescent="0.3">
      <c r="A175" s="844"/>
      <c r="B175" s="845"/>
      <c r="C175" s="846"/>
      <c r="D175" s="847" t="s">
        <v>21</v>
      </c>
      <c r="E175" s="847" t="s">
        <v>22</v>
      </c>
      <c r="F175" s="929" t="s">
        <v>23</v>
      </c>
      <c r="G175" s="849" t="s">
        <v>24</v>
      </c>
      <c r="H175" s="850" t="s">
        <v>25</v>
      </c>
      <c r="I175" s="909"/>
    </row>
    <row r="176" spans="1:9" x14ac:dyDescent="0.25">
      <c r="A176" s="874"/>
      <c r="B176" s="909" t="s">
        <v>26</v>
      </c>
      <c r="C176" s="946"/>
      <c r="D176" s="947"/>
      <c r="E176" s="948"/>
      <c r="F176" s="949"/>
      <c r="G176" s="855"/>
      <c r="H176" s="936"/>
      <c r="I176" s="909"/>
    </row>
    <row r="177" spans="1:9" ht="26.25" x14ac:dyDescent="0.25">
      <c r="A177" s="858" t="s">
        <v>226</v>
      </c>
      <c r="B177" s="859"/>
      <c r="C177" s="860" t="s">
        <v>402</v>
      </c>
      <c r="D177" s="861">
        <v>7.3</v>
      </c>
      <c r="E177" s="862">
        <v>9</v>
      </c>
      <c r="F177" s="862">
        <v>32.9</v>
      </c>
      <c r="G177" s="865">
        <v>241</v>
      </c>
      <c r="H177" s="863">
        <v>0.21</v>
      </c>
      <c r="I177" s="864" t="s">
        <v>98</v>
      </c>
    </row>
    <row r="178" spans="1:9" x14ac:dyDescent="0.25">
      <c r="A178" s="866" t="s">
        <v>143</v>
      </c>
      <c r="B178" s="859"/>
      <c r="C178" s="860">
        <v>180</v>
      </c>
      <c r="D178" s="861">
        <v>1.2</v>
      </c>
      <c r="E178" s="862">
        <v>1.3416666666666668</v>
      </c>
      <c r="F178" s="862">
        <v>12</v>
      </c>
      <c r="G178" s="861">
        <v>65</v>
      </c>
      <c r="H178" s="863">
        <v>0.19166666666666668</v>
      </c>
      <c r="I178" s="864" t="s">
        <v>414</v>
      </c>
    </row>
    <row r="179" spans="1:9" ht="15.75" thickBot="1" x14ac:dyDescent="0.3">
      <c r="A179" s="866" t="s">
        <v>404</v>
      </c>
      <c r="B179" s="859"/>
      <c r="C179" s="901" t="s">
        <v>405</v>
      </c>
      <c r="D179" s="861">
        <v>4.8</v>
      </c>
      <c r="E179" s="862">
        <v>7.2</v>
      </c>
      <c r="F179" s="865">
        <v>15.4</v>
      </c>
      <c r="G179" s="861">
        <v>146</v>
      </c>
      <c r="H179" s="863">
        <v>0.19</v>
      </c>
      <c r="I179" s="864" t="s">
        <v>406</v>
      </c>
    </row>
    <row r="180" spans="1:9" ht="15.75" thickBot="1" x14ac:dyDescent="0.3">
      <c r="A180" s="964" t="s">
        <v>48</v>
      </c>
      <c r="B180" s="943"/>
      <c r="C180" s="921">
        <v>427</v>
      </c>
      <c r="D180" s="990">
        <f>SUM(D176:D179)</f>
        <v>13.3</v>
      </c>
      <c r="E180" s="990">
        <f>SUM(E176:E179)</f>
        <v>17.541666666666668</v>
      </c>
      <c r="F180" s="990">
        <f>SUM(F176:F179)</f>
        <v>60.3</v>
      </c>
      <c r="G180" s="990">
        <f>SUM(G176:G179)</f>
        <v>452</v>
      </c>
      <c r="H180" s="990">
        <f>SUM(H176:H179)</f>
        <v>0.59166666666666667</v>
      </c>
      <c r="I180" s="884"/>
    </row>
    <row r="181" spans="1:9" x14ac:dyDescent="0.25">
      <c r="A181" s="871"/>
      <c r="B181" s="830" t="s">
        <v>49</v>
      </c>
      <c r="C181" s="831"/>
      <c r="D181" s="852"/>
      <c r="E181" s="937"/>
      <c r="F181" s="938"/>
      <c r="G181" s="922"/>
      <c r="H181" s="950"/>
      <c r="I181" s="857"/>
    </row>
    <row r="182" spans="1:9" ht="15.75" thickBot="1" x14ac:dyDescent="0.3">
      <c r="A182" s="874" t="s">
        <v>50</v>
      </c>
      <c r="B182" s="867"/>
      <c r="C182" s="860">
        <v>90</v>
      </c>
      <c r="D182" s="868">
        <v>0.23</v>
      </c>
      <c r="E182" s="862">
        <v>0.15</v>
      </c>
      <c r="F182" s="865">
        <v>3.2</v>
      </c>
      <c r="G182" s="872">
        <v>15</v>
      </c>
      <c r="H182" s="863">
        <v>1.5</v>
      </c>
      <c r="I182" s="857" t="s">
        <v>435</v>
      </c>
    </row>
    <row r="183" spans="1:9" ht="15.75" thickBot="1" x14ac:dyDescent="0.3">
      <c r="A183" s="964" t="s">
        <v>48</v>
      </c>
      <c r="B183" s="880"/>
      <c r="C183" s="847">
        <v>90</v>
      </c>
      <c r="D183" s="990">
        <f>SUM(D182)</f>
        <v>0.23</v>
      </c>
      <c r="E183" s="990">
        <f t="shared" ref="E183:H183" si="10">SUM(E182)</f>
        <v>0.15</v>
      </c>
      <c r="F183" s="990">
        <f t="shared" si="10"/>
        <v>3.2</v>
      </c>
      <c r="G183" s="990">
        <f t="shared" si="10"/>
        <v>15</v>
      </c>
      <c r="H183" s="990">
        <f t="shared" si="10"/>
        <v>1.5</v>
      </c>
      <c r="I183" s="951"/>
    </row>
    <row r="184" spans="1:9" x14ac:dyDescent="0.25">
      <c r="A184" s="829"/>
      <c r="B184" s="830" t="s">
        <v>52</v>
      </c>
      <c r="C184" s="852"/>
      <c r="D184" s="831"/>
      <c r="E184" s="938"/>
      <c r="F184" s="937"/>
      <c r="G184" s="832"/>
      <c r="H184" s="936"/>
      <c r="I184" s="857"/>
    </row>
    <row r="185" spans="1:9" x14ac:dyDescent="0.25">
      <c r="A185" s="910" t="s">
        <v>146</v>
      </c>
      <c r="B185" s="859"/>
      <c r="C185" s="912">
        <v>60</v>
      </c>
      <c r="D185" s="913">
        <v>0.75</v>
      </c>
      <c r="E185" s="915">
        <v>0.06</v>
      </c>
      <c r="F185" s="913">
        <v>8.5</v>
      </c>
      <c r="G185" s="915">
        <v>38.29</v>
      </c>
      <c r="H185" s="988">
        <v>1.9</v>
      </c>
      <c r="I185" s="987" t="s">
        <v>147</v>
      </c>
    </row>
    <row r="186" spans="1:9" x14ac:dyDescent="0.25">
      <c r="A186" s="952" t="s">
        <v>227</v>
      </c>
      <c r="B186" s="859"/>
      <c r="C186" s="860" t="s">
        <v>427</v>
      </c>
      <c r="D186" s="861">
        <v>9.3000000000000007</v>
      </c>
      <c r="E186" s="862">
        <v>8.1</v>
      </c>
      <c r="F186" s="865">
        <v>14.9</v>
      </c>
      <c r="G186" s="861">
        <v>169</v>
      </c>
      <c r="H186" s="863">
        <v>6.36</v>
      </c>
      <c r="I186" s="864" t="s">
        <v>436</v>
      </c>
    </row>
    <row r="187" spans="1:9" x14ac:dyDescent="0.25">
      <c r="A187" s="858" t="s">
        <v>230</v>
      </c>
      <c r="B187" s="859"/>
      <c r="C187" s="860">
        <v>80</v>
      </c>
      <c r="D187" s="861">
        <v>11.9</v>
      </c>
      <c r="E187" s="862">
        <v>5</v>
      </c>
      <c r="F187" s="865">
        <v>3.98</v>
      </c>
      <c r="G187" s="861">
        <v>108</v>
      </c>
      <c r="H187" s="863"/>
      <c r="I187" s="864" t="s">
        <v>231</v>
      </c>
    </row>
    <row r="188" spans="1:9" x14ac:dyDescent="0.25">
      <c r="A188" s="874" t="s">
        <v>235</v>
      </c>
      <c r="B188" s="867"/>
      <c r="C188" s="860">
        <v>100</v>
      </c>
      <c r="D188" s="869">
        <v>3.6</v>
      </c>
      <c r="E188" s="862">
        <v>2.8</v>
      </c>
      <c r="F188" s="865">
        <v>22.6</v>
      </c>
      <c r="G188" s="872">
        <v>128.69999999999999</v>
      </c>
      <c r="H188" s="936"/>
      <c r="I188" s="857" t="s">
        <v>237</v>
      </c>
    </row>
    <row r="189" spans="1:9" x14ac:dyDescent="0.25">
      <c r="A189" s="866" t="s">
        <v>120</v>
      </c>
      <c r="B189" s="859"/>
      <c r="C189" s="873">
        <v>150</v>
      </c>
      <c r="D189" s="861">
        <v>0.1</v>
      </c>
      <c r="E189" s="862">
        <v>0.1</v>
      </c>
      <c r="F189" s="862">
        <v>11.8</v>
      </c>
      <c r="G189" s="862">
        <v>47</v>
      </c>
      <c r="H189" s="865">
        <v>1.2</v>
      </c>
      <c r="I189" s="864" t="s">
        <v>408</v>
      </c>
    </row>
    <row r="190" spans="1:9" x14ac:dyDescent="0.25">
      <c r="A190" s="882" t="s">
        <v>68</v>
      </c>
      <c r="B190" s="859"/>
      <c r="C190" s="860">
        <v>30</v>
      </c>
      <c r="D190" s="860">
        <v>1.5</v>
      </c>
      <c r="E190" s="907">
        <v>0.3</v>
      </c>
      <c r="F190" s="883">
        <v>14.4</v>
      </c>
      <c r="G190" s="890">
        <v>66</v>
      </c>
      <c r="H190" s="863">
        <v>0</v>
      </c>
      <c r="I190" s="857"/>
    </row>
    <row r="191" spans="1:9" ht="15.75" thickBot="1" x14ac:dyDescent="0.3">
      <c r="A191" s="844" t="s">
        <v>78</v>
      </c>
      <c r="B191" s="845"/>
      <c r="C191" s="877">
        <v>37.5</v>
      </c>
      <c r="D191" s="877">
        <v>1.8</v>
      </c>
      <c r="E191" s="877">
        <v>0.4</v>
      </c>
      <c r="F191" s="877">
        <v>18</v>
      </c>
      <c r="G191" s="877">
        <v>82.5</v>
      </c>
      <c r="H191" s="878"/>
      <c r="I191" s="857"/>
    </row>
    <row r="192" spans="1:9" ht="15.75" thickBot="1" x14ac:dyDescent="0.3">
      <c r="A192" s="964" t="s">
        <v>48</v>
      </c>
      <c r="B192" s="880"/>
      <c r="C192" s="847">
        <v>683.5</v>
      </c>
      <c r="D192" s="997">
        <f>SUM(D184:D191)</f>
        <v>28.950000000000006</v>
      </c>
      <c r="E192" s="997">
        <f>SUM(E184:E191)</f>
        <v>16.760000000000002</v>
      </c>
      <c r="F192" s="997">
        <f>SUM(F184:F191)</f>
        <v>94.18</v>
      </c>
      <c r="G192" s="997">
        <f>SUM(G184:G191)</f>
        <v>639.49</v>
      </c>
      <c r="H192" s="997">
        <f>SUM(H184:H191)</f>
        <v>9.4599999999999991</v>
      </c>
      <c r="I192" s="884"/>
    </row>
    <row r="193" spans="1:9" x14ac:dyDescent="0.25">
      <c r="A193" s="874"/>
      <c r="B193" s="859" t="s">
        <v>79</v>
      </c>
      <c r="C193" s="852"/>
      <c r="D193" s="860"/>
      <c r="E193" s="862"/>
      <c r="F193" s="862"/>
      <c r="G193" s="872"/>
      <c r="H193" s="933"/>
      <c r="I193" s="857"/>
    </row>
    <row r="194" spans="1:9" x14ac:dyDescent="0.25">
      <c r="A194" s="874" t="s">
        <v>46</v>
      </c>
      <c r="B194" s="867"/>
      <c r="C194" s="860">
        <v>70</v>
      </c>
      <c r="D194" s="868">
        <v>0.3</v>
      </c>
      <c r="E194" s="862">
        <v>0.3</v>
      </c>
      <c r="F194" s="865">
        <v>2.2999999999999998</v>
      </c>
      <c r="G194" s="872">
        <v>13</v>
      </c>
      <c r="H194" s="863">
        <v>7.5</v>
      </c>
      <c r="I194" s="857" t="s">
        <v>47</v>
      </c>
    </row>
    <row r="195" spans="1:9" x14ac:dyDescent="0.25">
      <c r="A195" s="882" t="s">
        <v>166</v>
      </c>
      <c r="B195" s="859"/>
      <c r="C195" s="860">
        <v>150</v>
      </c>
      <c r="D195" s="860">
        <v>4.3499999999999996</v>
      </c>
      <c r="E195" s="883">
        <v>3.75</v>
      </c>
      <c r="F195" s="883">
        <v>6</v>
      </c>
      <c r="G195" s="872">
        <v>75</v>
      </c>
      <c r="H195" s="873">
        <v>1.05</v>
      </c>
      <c r="I195" s="857" t="s">
        <v>88</v>
      </c>
    </row>
    <row r="196" spans="1:9" x14ac:dyDescent="0.25">
      <c r="A196" s="902" t="s">
        <v>239</v>
      </c>
      <c r="B196" s="953"/>
      <c r="C196" s="954">
        <v>70</v>
      </c>
      <c r="D196" s="903">
        <v>3.2</v>
      </c>
      <c r="E196" s="955">
        <v>4.0999999999999996</v>
      </c>
      <c r="F196" s="955">
        <v>20</v>
      </c>
      <c r="G196" s="905">
        <v>130</v>
      </c>
      <c r="H196" s="903">
        <v>0.02</v>
      </c>
      <c r="I196" s="956" t="s">
        <v>240</v>
      </c>
    </row>
    <row r="197" spans="1:9" x14ac:dyDescent="0.25">
      <c r="A197" s="882" t="s">
        <v>171</v>
      </c>
      <c r="B197" s="859"/>
      <c r="C197" s="860">
        <v>15</v>
      </c>
      <c r="D197" s="860">
        <v>1.89</v>
      </c>
      <c r="E197" s="883">
        <v>5</v>
      </c>
      <c r="F197" s="883">
        <v>4</v>
      </c>
      <c r="G197" s="872">
        <v>68.599999999999994</v>
      </c>
      <c r="H197" s="873"/>
      <c r="I197" s="857"/>
    </row>
    <row r="198" spans="1:9" x14ac:dyDescent="0.25">
      <c r="A198" s="867" t="s">
        <v>242</v>
      </c>
      <c r="B198" s="859"/>
      <c r="C198" s="860"/>
      <c r="D198" s="860"/>
      <c r="E198" s="907"/>
      <c r="F198" s="883"/>
      <c r="G198" s="890"/>
      <c r="H198" s="873"/>
      <c r="I198" s="857"/>
    </row>
    <row r="199" spans="1:9" ht="15.75" thickBot="1" x14ac:dyDescent="0.3">
      <c r="A199" s="1003" t="s">
        <v>35</v>
      </c>
      <c r="B199" s="1004"/>
      <c r="C199" s="1005" t="s">
        <v>412</v>
      </c>
      <c r="D199" s="1006">
        <v>2.1</v>
      </c>
      <c r="E199" s="1007">
        <v>1.6</v>
      </c>
      <c r="F199" s="1008">
        <v>9.5</v>
      </c>
      <c r="G199" s="1007">
        <v>61</v>
      </c>
      <c r="H199" s="1006">
        <v>0.93</v>
      </c>
      <c r="I199" s="987" t="s">
        <v>37</v>
      </c>
    </row>
    <row r="200" spans="1:9" ht="15.75" thickBot="1" x14ac:dyDescent="0.3">
      <c r="A200" s="964" t="s">
        <v>48</v>
      </c>
      <c r="B200" s="920"/>
      <c r="C200" s="847">
        <v>430</v>
      </c>
      <c r="D200" s="848">
        <f>SUM(D193:D199)</f>
        <v>11.84</v>
      </c>
      <c r="E200" s="848">
        <f>SUM(E193:E199)</f>
        <v>14.749999999999998</v>
      </c>
      <c r="F200" s="848">
        <f>SUM(F193:F199)</f>
        <v>41.8</v>
      </c>
      <c r="G200" s="848">
        <f>SUM(G193:G199)</f>
        <v>347.6</v>
      </c>
      <c r="H200" s="848">
        <f>SUM(H193:H199)</f>
        <v>9.5</v>
      </c>
      <c r="I200" s="884"/>
    </row>
    <row r="201" spans="1:9" ht="15.75" thickBot="1" x14ac:dyDescent="0.3">
      <c r="A201" s="993" t="s">
        <v>94</v>
      </c>
      <c r="B201" s="994"/>
      <c r="C201" s="945">
        <f t="shared" ref="C201:H201" si="11">C180+C183+C192+C200</f>
        <v>1630.5</v>
      </c>
      <c r="D201" s="1001">
        <f t="shared" si="11"/>
        <v>54.320000000000007</v>
      </c>
      <c r="E201" s="1001">
        <f t="shared" si="11"/>
        <v>49.201666666666668</v>
      </c>
      <c r="F201" s="1001">
        <f t="shared" si="11"/>
        <v>199.48000000000002</v>
      </c>
      <c r="G201" s="1001">
        <f t="shared" si="11"/>
        <v>1454.0900000000001</v>
      </c>
      <c r="H201" s="1001">
        <f t="shared" si="11"/>
        <v>21.051666666666666</v>
      </c>
      <c r="I201" s="888"/>
    </row>
    <row r="202" spans="1:9" x14ac:dyDescent="0.25">
      <c r="A202" s="874"/>
      <c r="B202" s="859"/>
      <c r="C202" s="889"/>
      <c r="D202" s="869"/>
      <c r="E202" s="869"/>
      <c r="F202" s="869"/>
      <c r="G202" s="890"/>
      <c r="H202" s="1012"/>
      <c r="I202" s="859"/>
    </row>
    <row r="203" spans="1:9" ht="15.75" thickBot="1" x14ac:dyDescent="0.3">
      <c r="A203" s="874" t="s">
        <v>243</v>
      </c>
      <c r="E203" s="892"/>
      <c r="F203" s="892"/>
      <c r="H203" s="894"/>
      <c r="I203" s="845"/>
    </row>
    <row r="204" spans="1:9" ht="26.25" x14ac:dyDescent="0.25">
      <c r="A204" s="829" t="s">
        <v>8</v>
      </c>
      <c r="B204" s="830"/>
      <c r="C204" s="852" t="s">
        <v>9</v>
      </c>
      <c r="D204" s="1200" t="s">
        <v>382</v>
      </c>
      <c r="E204" s="1201"/>
      <c r="F204" s="1202"/>
      <c r="G204" s="832" t="s">
        <v>12</v>
      </c>
      <c r="H204" s="895" t="s">
        <v>383</v>
      </c>
      <c r="I204" s="834" t="s">
        <v>401</v>
      </c>
    </row>
    <row r="205" spans="1:9" ht="15.75" thickBot="1" x14ac:dyDescent="0.3">
      <c r="A205" s="835" t="s">
        <v>15</v>
      </c>
      <c r="B205" s="836"/>
      <c r="C205" s="896" t="s">
        <v>16</v>
      </c>
      <c r="D205" s="1203"/>
      <c r="E205" s="1204"/>
      <c r="F205" s="1205"/>
      <c r="G205" s="841" t="s">
        <v>385</v>
      </c>
      <c r="H205" s="842"/>
      <c r="I205" s="843"/>
    </row>
    <row r="206" spans="1:9" ht="15.75" thickBot="1" x14ac:dyDescent="0.3">
      <c r="A206" s="844"/>
      <c r="B206" s="845"/>
      <c r="C206" s="877"/>
      <c r="D206" s="852" t="s">
        <v>21</v>
      </c>
      <c r="E206" s="852" t="s">
        <v>22</v>
      </c>
      <c r="F206" s="876" t="s">
        <v>23</v>
      </c>
      <c r="G206" s="832" t="s">
        <v>24</v>
      </c>
      <c r="H206" s="833" t="s">
        <v>25</v>
      </c>
      <c r="I206" s="909"/>
    </row>
    <row r="207" spans="1:9" x14ac:dyDescent="0.25">
      <c r="A207" s="829"/>
      <c r="B207" s="830" t="s">
        <v>26</v>
      </c>
      <c r="C207" s="860"/>
      <c r="D207" s="898"/>
      <c r="E207" s="899"/>
      <c r="F207" s="919"/>
      <c r="G207" s="900"/>
      <c r="H207" s="886"/>
      <c r="I207" s="909"/>
    </row>
    <row r="208" spans="1:9" x14ac:dyDescent="0.25">
      <c r="A208" s="874" t="s">
        <v>244</v>
      </c>
      <c r="B208" s="859"/>
      <c r="C208" s="860" t="s">
        <v>437</v>
      </c>
      <c r="D208" s="868">
        <v>10.6</v>
      </c>
      <c r="E208" s="862">
        <v>5.45</v>
      </c>
      <c r="F208" s="862">
        <v>9.8000000000000007</v>
      </c>
      <c r="G208" s="872">
        <v>130</v>
      </c>
      <c r="H208" s="863">
        <v>0.16</v>
      </c>
      <c r="I208" s="857" t="s">
        <v>438</v>
      </c>
    </row>
    <row r="209" spans="1:9" x14ac:dyDescent="0.25">
      <c r="A209" s="858" t="s">
        <v>389</v>
      </c>
      <c r="B209" s="859"/>
      <c r="C209" s="860" t="s">
        <v>390</v>
      </c>
      <c r="D209" s="865">
        <v>2.6</v>
      </c>
      <c r="E209" s="862">
        <v>2.2999999999999998</v>
      </c>
      <c r="F209" s="865">
        <v>14.3</v>
      </c>
      <c r="G209" s="861">
        <v>89</v>
      </c>
      <c r="H209" s="863">
        <v>1.2</v>
      </c>
      <c r="I209" s="864" t="s">
        <v>391</v>
      </c>
    </row>
    <row r="210" spans="1:9" ht="26.25" x14ac:dyDescent="0.25">
      <c r="A210" s="866" t="s">
        <v>41</v>
      </c>
      <c r="B210" s="859"/>
      <c r="C210" s="860" t="s">
        <v>392</v>
      </c>
      <c r="D210" s="861">
        <v>2.2999999999999998</v>
      </c>
      <c r="E210" s="862">
        <v>4.5</v>
      </c>
      <c r="F210" s="865">
        <v>15.4</v>
      </c>
      <c r="G210" s="861">
        <v>111</v>
      </c>
      <c r="H210" s="863"/>
      <c r="I210" s="864" t="s">
        <v>43</v>
      </c>
    </row>
    <row r="211" spans="1:9" ht="15.75" thickBot="1" x14ac:dyDescent="0.3">
      <c r="A211" s="874" t="s">
        <v>46</v>
      </c>
      <c r="B211" s="867"/>
      <c r="C211" s="860">
        <v>70</v>
      </c>
      <c r="D211" s="868">
        <v>0.01</v>
      </c>
      <c r="E211" s="862">
        <v>0.01</v>
      </c>
      <c r="F211" s="865">
        <v>14</v>
      </c>
      <c r="G211" s="872">
        <v>56</v>
      </c>
      <c r="H211" s="863">
        <v>31.5</v>
      </c>
      <c r="I211" s="857" t="s">
        <v>47</v>
      </c>
    </row>
    <row r="212" spans="1:9" ht="15.75" thickBot="1" x14ac:dyDescent="0.3">
      <c r="A212" s="964" t="s">
        <v>48</v>
      </c>
      <c r="B212" s="880"/>
      <c r="C212" s="847">
        <v>400</v>
      </c>
      <c r="D212" s="848">
        <f>SUM(D207:D211)</f>
        <v>15.51</v>
      </c>
      <c r="E212" s="848">
        <f>SUM(E207:E211)</f>
        <v>12.26</v>
      </c>
      <c r="F212" s="848">
        <f>SUM(F207:F211)</f>
        <v>53.5</v>
      </c>
      <c r="G212" s="848">
        <f>SUM(G207:G211)</f>
        <v>386</v>
      </c>
      <c r="H212" s="848">
        <f>SUM(H207:H211)</f>
        <v>32.86</v>
      </c>
      <c r="I212" s="851"/>
    </row>
    <row r="213" spans="1:9" x14ac:dyDescent="0.25">
      <c r="A213" s="882"/>
      <c r="B213" s="859" t="s">
        <v>49</v>
      </c>
      <c r="C213" s="860"/>
      <c r="D213" s="860"/>
      <c r="E213" s="869"/>
      <c r="F213" s="860"/>
      <c r="G213" s="890"/>
      <c r="H213" s="873"/>
      <c r="I213" s="857"/>
    </row>
    <row r="214" spans="1:9" ht="15.75" thickBot="1" x14ac:dyDescent="0.3">
      <c r="A214" s="874" t="s">
        <v>50</v>
      </c>
      <c r="B214" s="875"/>
      <c r="C214" s="860">
        <v>90</v>
      </c>
      <c r="D214" s="868">
        <v>0.01</v>
      </c>
      <c r="E214" s="862">
        <v>0</v>
      </c>
      <c r="F214" s="865">
        <v>10</v>
      </c>
      <c r="G214" s="872">
        <v>40</v>
      </c>
      <c r="H214" s="863">
        <v>3</v>
      </c>
      <c r="I214" s="857" t="s">
        <v>393</v>
      </c>
    </row>
    <row r="215" spans="1:9" ht="15.75" thickBot="1" x14ac:dyDescent="0.3">
      <c r="A215" s="964" t="s">
        <v>48</v>
      </c>
      <c r="B215" s="880"/>
      <c r="C215" s="847">
        <v>90</v>
      </c>
      <c r="D215" s="847">
        <f>SUM(D214)</f>
        <v>0.01</v>
      </c>
      <c r="E215" s="847">
        <f t="shared" ref="E215:H215" si="12">SUM(E214)</f>
        <v>0</v>
      </c>
      <c r="F215" s="847">
        <f t="shared" si="12"/>
        <v>10</v>
      </c>
      <c r="G215" s="847">
        <f t="shared" si="12"/>
        <v>40</v>
      </c>
      <c r="H215" s="847">
        <f t="shared" si="12"/>
        <v>3</v>
      </c>
      <c r="I215" s="851"/>
    </row>
    <row r="216" spans="1:9" x14ac:dyDescent="0.25">
      <c r="A216" s="829"/>
      <c r="B216" s="830" t="s">
        <v>52</v>
      </c>
      <c r="C216" s="852"/>
      <c r="D216" s="876"/>
      <c r="E216" s="938"/>
      <c r="F216" s="937"/>
      <c r="G216" s="832"/>
      <c r="H216" s="936"/>
      <c r="I216" s="857"/>
    </row>
    <row r="217" spans="1:9" x14ac:dyDescent="0.25">
      <c r="A217" s="910" t="s">
        <v>107</v>
      </c>
      <c r="B217" s="911"/>
      <c r="C217" s="912">
        <v>50</v>
      </c>
      <c r="D217" s="913">
        <v>0.95</v>
      </c>
      <c r="E217" s="914">
        <v>4.45</v>
      </c>
      <c r="F217" s="915">
        <v>3.85</v>
      </c>
      <c r="G217" s="914">
        <v>59.5</v>
      </c>
      <c r="H217" s="916">
        <v>3.5</v>
      </c>
      <c r="I217" s="916"/>
    </row>
    <row r="218" spans="1:9" ht="26.25" x14ac:dyDescent="0.25">
      <c r="A218" s="858" t="s">
        <v>439</v>
      </c>
      <c r="B218" s="859"/>
      <c r="C218" s="860" t="s">
        <v>440</v>
      </c>
      <c r="D218" s="862">
        <v>7</v>
      </c>
      <c r="E218" s="862">
        <v>2.5299999999999998</v>
      </c>
      <c r="F218" s="865">
        <v>16.100000000000001</v>
      </c>
      <c r="G218" s="861">
        <v>115</v>
      </c>
      <c r="H218" s="863">
        <v>5.6</v>
      </c>
      <c r="I218" s="864" t="s">
        <v>395</v>
      </c>
    </row>
    <row r="219" spans="1:9" x14ac:dyDescent="0.25">
      <c r="A219" s="858" t="s">
        <v>251</v>
      </c>
      <c r="B219" s="859"/>
      <c r="C219" s="860" t="s">
        <v>441</v>
      </c>
      <c r="D219" s="865">
        <v>12</v>
      </c>
      <c r="E219" s="862">
        <v>15.9</v>
      </c>
      <c r="F219" s="865">
        <v>29</v>
      </c>
      <c r="G219" s="861">
        <v>307</v>
      </c>
      <c r="H219" s="863">
        <v>0.38</v>
      </c>
      <c r="I219" s="864" t="s">
        <v>160</v>
      </c>
    </row>
    <row r="220" spans="1:9" x14ac:dyDescent="0.25">
      <c r="A220" s="858" t="s">
        <v>74</v>
      </c>
      <c r="B220" s="859"/>
      <c r="C220" s="860">
        <v>150</v>
      </c>
      <c r="D220" s="861"/>
      <c r="E220" s="862"/>
      <c r="F220" s="865">
        <v>18</v>
      </c>
      <c r="G220" s="861">
        <v>71</v>
      </c>
      <c r="H220" s="863"/>
      <c r="I220" s="864" t="s">
        <v>398</v>
      </c>
    </row>
    <row r="221" spans="1:9" x14ac:dyDescent="0.25">
      <c r="A221" s="882" t="s">
        <v>68</v>
      </c>
      <c r="B221" s="857"/>
      <c r="C221" s="869">
        <v>30</v>
      </c>
      <c r="D221" s="860">
        <v>1.5</v>
      </c>
      <c r="E221" s="907">
        <v>0.3</v>
      </c>
      <c r="F221" s="883">
        <v>14.4</v>
      </c>
      <c r="G221" s="890">
        <v>66</v>
      </c>
      <c r="H221" s="873">
        <v>0</v>
      </c>
      <c r="I221" s="857"/>
    </row>
    <row r="222" spans="1:9" ht="15.75" thickBot="1" x14ac:dyDescent="0.3">
      <c r="A222" s="844" t="s">
        <v>78</v>
      </c>
      <c r="B222" s="845"/>
      <c r="C222" s="877">
        <v>37.5</v>
      </c>
      <c r="D222" s="877">
        <v>1.8</v>
      </c>
      <c r="E222" s="877">
        <v>0.2</v>
      </c>
      <c r="F222" s="877">
        <v>18</v>
      </c>
      <c r="G222" s="877">
        <v>82.5</v>
      </c>
      <c r="H222" s="873"/>
      <c r="I222" s="857"/>
    </row>
    <row r="223" spans="1:9" ht="15.75" thickBot="1" x14ac:dyDescent="0.3">
      <c r="A223" s="964" t="s">
        <v>48</v>
      </c>
      <c r="B223" s="880"/>
      <c r="C223" s="847">
        <v>724.5</v>
      </c>
      <c r="D223" s="848">
        <f>SUM(D216:D222)</f>
        <v>23.25</v>
      </c>
      <c r="E223" s="848">
        <f>SUM(E216:E222)</f>
        <v>23.380000000000003</v>
      </c>
      <c r="F223" s="848">
        <f>SUM(F216:F222)</f>
        <v>99.350000000000009</v>
      </c>
      <c r="G223" s="848">
        <f>SUM(G216:G222)</f>
        <v>701</v>
      </c>
      <c r="H223" s="847">
        <f>SUM(H216:H222)</f>
        <v>9.48</v>
      </c>
      <c r="I223" s="851"/>
    </row>
    <row r="224" spans="1:9" x14ac:dyDescent="0.25">
      <c r="A224" s="829"/>
      <c r="B224" s="830" t="s">
        <v>79</v>
      </c>
      <c r="C224" s="852"/>
      <c r="D224" s="852"/>
      <c r="E224" s="852"/>
      <c r="F224" s="852"/>
      <c r="G224" s="832"/>
      <c r="H224" s="856"/>
      <c r="I224" s="857"/>
    </row>
    <row r="225" spans="1:9" x14ac:dyDescent="0.25">
      <c r="A225" s="882" t="s">
        <v>87</v>
      </c>
      <c r="B225" s="859"/>
      <c r="C225" s="860">
        <v>150</v>
      </c>
      <c r="D225" s="860">
        <v>4.3499999999999996</v>
      </c>
      <c r="E225" s="883">
        <v>3.7</v>
      </c>
      <c r="F225" s="883">
        <v>5.5</v>
      </c>
      <c r="G225" s="872">
        <v>72.5</v>
      </c>
      <c r="H225" s="873">
        <v>1.05</v>
      </c>
      <c r="I225" s="857" t="s">
        <v>88</v>
      </c>
    </row>
    <row r="226" spans="1:9" ht="26.25" x14ac:dyDescent="0.25">
      <c r="A226" s="858" t="s">
        <v>257</v>
      </c>
      <c r="B226" s="859"/>
      <c r="C226" s="860" t="s">
        <v>442</v>
      </c>
      <c r="D226" s="861">
        <v>11</v>
      </c>
      <c r="E226" s="862">
        <v>11</v>
      </c>
      <c r="F226" s="865">
        <v>24.6</v>
      </c>
      <c r="G226" s="861">
        <v>241</v>
      </c>
      <c r="H226" s="863">
        <v>0.36</v>
      </c>
      <c r="I226" s="864" t="s">
        <v>443</v>
      </c>
    </row>
    <row r="227" spans="1:9" ht="15.75" thickBot="1" x14ac:dyDescent="0.3">
      <c r="A227" s="910" t="s">
        <v>90</v>
      </c>
      <c r="B227" s="911"/>
      <c r="C227" s="991" t="s">
        <v>399</v>
      </c>
      <c r="D227" s="914">
        <v>0.08</v>
      </c>
      <c r="E227" s="915">
        <v>0.01</v>
      </c>
      <c r="F227" s="913">
        <v>6.8</v>
      </c>
      <c r="G227" s="914">
        <v>27.3</v>
      </c>
      <c r="H227" s="992">
        <v>1.9</v>
      </c>
      <c r="I227" s="987" t="s">
        <v>92</v>
      </c>
    </row>
    <row r="228" spans="1:9" ht="15.75" thickBot="1" x14ac:dyDescent="0.3">
      <c r="A228" s="964" t="s">
        <v>48</v>
      </c>
      <c r="B228" s="851"/>
      <c r="C228" s="929">
        <v>413</v>
      </c>
      <c r="D228" s="997">
        <f>SUM(D224:D227)</f>
        <v>15.43</v>
      </c>
      <c r="E228" s="997">
        <f>SUM(E224:E227)</f>
        <v>14.709999999999999</v>
      </c>
      <c r="F228" s="997">
        <f>SUM(F224:F227)</f>
        <v>36.9</v>
      </c>
      <c r="G228" s="997">
        <f>SUM(G224:G227)</f>
        <v>340.8</v>
      </c>
      <c r="H228" s="997">
        <f>SUM(H224:H227)</f>
        <v>3.31</v>
      </c>
      <c r="I228" s="884"/>
    </row>
    <row r="229" spans="1:9" ht="15.75" thickBot="1" x14ac:dyDescent="0.3">
      <c r="A229" s="964"/>
      <c r="B229" s="880"/>
      <c r="C229" s="848"/>
      <c r="D229" s="847"/>
      <c r="E229" s="990"/>
      <c r="F229" s="990"/>
      <c r="G229" s="849"/>
      <c r="H229" s="1013"/>
      <c r="I229" s="851"/>
    </row>
    <row r="230" spans="1:9" ht="15.75" thickBot="1" x14ac:dyDescent="0.3">
      <c r="A230" s="993" t="s">
        <v>94</v>
      </c>
      <c r="B230" s="994"/>
      <c r="C230" s="941">
        <f t="shared" ref="C230:H230" si="13">C212+C215+C223+C228</f>
        <v>1627.5</v>
      </c>
      <c r="D230" s="1001">
        <f t="shared" si="13"/>
        <v>54.199999999999996</v>
      </c>
      <c r="E230" s="1001">
        <f t="shared" si="13"/>
        <v>50.35</v>
      </c>
      <c r="F230" s="1001">
        <f t="shared" si="13"/>
        <v>199.75000000000003</v>
      </c>
      <c r="G230" s="1001">
        <f t="shared" si="13"/>
        <v>1467.8</v>
      </c>
      <c r="H230" s="1001">
        <f t="shared" si="13"/>
        <v>48.650000000000006</v>
      </c>
      <c r="I230" s="888"/>
    </row>
    <row r="231" spans="1:9" x14ac:dyDescent="0.25">
      <c r="A231" s="874"/>
      <c r="D231" s="957"/>
      <c r="E231" s="957"/>
      <c r="F231" s="957"/>
      <c r="G231" s="958"/>
      <c r="H231" s="891"/>
      <c r="I231" s="830"/>
    </row>
    <row r="232" spans="1:9" x14ac:dyDescent="0.25">
      <c r="A232" s="874"/>
      <c r="B232" s="859"/>
      <c r="C232" s="889"/>
      <c r="D232" s="869"/>
      <c r="E232" s="869"/>
      <c r="F232" s="869"/>
      <c r="G232" s="890"/>
      <c r="H232" s="1002"/>
      <c r="I232" s="859"/>
    </row>
    <row r="233" spans="1:9" x14ac:dyDescent="0.25">
      <c r="A233" s="874"/>
      <c r="B233" s="859"/>
      <c r="C233" s="889"/>
      <c r="D233" s="869"/>
      <c r="E233" s="869"/>
      <c r="F233" s="869"/>
      <c r="G233" s="890"/>
      <c r="H233" s="1002"/>
      <c r="I233" s="859"/>
    </row>
    <row r="234" spans="1:9" ht="15.75" thickBot="1" x14ac:dyDescent="0.3">
      <c r="A234" s="874" t="s">
        <v>260</v>
      </c>
      <c r="E234" s="892"/>
      <c r="F234" s="892"/>
      <c r="G234" s="928"/>
      <c r="H234" s="894"/>
      <c r="I234" s="859"/>
    </row>
    <row r="235" spans="1:9" ht="26.25" x14ac:dyDescent="0.25">
      <c r="A235" s="829" t="s">
        <v>8</v>
      </c>
      <c r="B235" s="830"/>
      <c r="C235" s="831" t="s">
        <v>9</v>
      </c>
      <c r="D235" s="1200" t="s">
        <v>382</v>
      </c>
      <c r="E235" s="1201"/>
      <c r="F235" s="1202"/>
      <c r="G235" s="832" t="s">
        <v>12</v>
      </c>
      <c r="H235" s="895" t="s">
        <v>383</v>
      </c>
      <c r="I235" s="834" t="s">
        <v>401</v>
      </c>
    </row>
    <row r="236" spans="1:9" ht="15.75" thickBot="1" x14ac:dyDescent="0.3">
      <c r="A236" s="835" t="s">
        <v>15</v>
      </c>
      <c r="B236" s="836"/>
      <c r="C236" s="837" t="s">
        <v>16</v>
      </c>
      <c r="D236" s="838"/>
      <c r="E236" s="839"/>
      <c r="F236" s="839"/>
      <c r="G236" s="841" t="s">
        <v>385</v>
      </c>
      <c r="H236" s="856"/>
      <c r="I236" s="881"/>
    </row>
    <row r="237" spans="1:9" ht="15.75" thickBot="1" x14ac:dyDescent="0.3">
      <c r="A237" s="844"/>
      <c r="B237" s="845"/>
      <c r="C237" s="846"/>
      <c r="D237" s="847" t="s">
        <v>21</v>
      </c>
      <c r="E237" s="847" t="s">
        <v>22</v>
      </c>
      <c r="F237" s="929" t="s">
        <v>23</v>
      </c>
      <c r="G237" s="849" t="s">
        <v>24</v>
      </c>
      <c r="H237" s="850" t="s">
        <v>25</v>
      </c>
      <c r="I237" s="857"/>
    </row>
    <row r="238" spans="1:9" x14ac:dyDescent="0.25">
      <c r="A238" s="829"/>
      <c r="B238" s="830" t="s">
        <v>26</v>
      </c>
      <c r="C238" s="852"/>
      <c r="D238" s="898"/>
      <c r="E238" s="931"/>
      <c r="F238" s="930"/>
      <c r="G238" s="900"/>
      <c r="H238" s="933"/>
      <c r="I238" s="909"/>
    </row>
    <row r="239" spans="1:9" ht="26.25" x14ac:dyDescent="0.25">
      <c r="A239" s="858" t="s">
        <v>261</v>
      </c>
      <c r="B239" s="859"/>
      <c r="C239" s="860" t="s">
        <v>402</v>
      </c>
      <c r="D239" s="861">
        <v>5.2</v>
      </c>
      <c r="E239" s="862">
        <v>7.1</v>
      </c>
      <c r="F239" s="862">
        <v>23.2</v>
      </c>
      <c r="G239" s="861">
        <v>176</v>
      </c>
      <c r="H239" s="863">
        <v>0.21375</v>
      </c>
      <c r="I239" s="864" t="s">
        <v>444</v>
      </c>
    </row>
    <row r="240" spans="1:9" x14ac:dyDescent="0.25">
      <c r="A240" s="866" t="s">
        <v>100</v>
      </c>
      <c r="B240" s="859"/>
      <c r="C240" s="860">
        <v>180</v>
      </c>
      <c r="D240" s="861">
        <v>2.1</v>
      </c>
      <c r="E240" s="862">
        <v>2.5833333333333335</v>
      </c>
      <c r="F240" s="862">
        <v>13.6</v>
      </c>
      <c r="G240" s="861">
        <v>86</v>
      </c>
      <c r="H240" s="863">
        <v>0.39166666666666666</v>
      </c>
      <c r="I240" s="864" t="s">
        <v>403</v>
      </c>
    </row>
    <row r="241" spans="1:9" ht="15.75" thickBot="1" x14ac:dyDescent="0.3">
      <c r="A241" s="866" t="s">
        <v>404</v>
      </c>
      <c r="B241" s="859"/>
      <c r="C241" s="901" t="s">
        <v>405</v>
      </c>
      <c r="D241" s="861">
        <v>4.8</v>
      </c>
      <c r="E241" s="862">
        <v>7.2</v>
      </c>
      <c r="F241" s="865">
        <v>15.4</v>
      </c>
      <c r="G241" s="861">
        <v>146</v>
      </c>
      <c r="H241" s="863">
        <v>0.19</v>
      </c>
      <c r="I241" s="864" t="s">
        <v>406</v>
      </c>
    </row>
    <row r="242" spans="1:9" ht="15.75" thickBot="1" x14ac:dyDescent="0.3">
      <c r="A242" s="964" t="s">
        <v>48</v>
      </c>
      <c r="B242" s="920"/>
      <c r="C242" s="847">
        <v>427</v>
      </c>
      <c r="D242" s="990">
        <f>SUM(D238:D241)</f>
        <v>12.100000000000001</v>
      </c>
      <c r="E242" s="990">
        <f>SUM(E238:E241)</f>
        <v>16.883333333333333</v>
      </c>
      <c r="F242" s="990">
        <f>SUM(F238:F241)</f>
        <v>52.199999999999996</v>
      </c>
      <c r="G242" s="990">
        <f>SUM(G238:G241)</f>
        <v>408</v>
      </c>
      <c r="H242" s="990">
        <f>SUM(H238:H241)</f>
        <v>0.79541666666666666</v>
      </c>
      <c r="I242" s="851"/>
    </row>
    <row r="243" spans="1:9" x14ac:dyDescent="0.25">
      <c r="A243" s="882"/>
      <c r="B243" s="859" t="s">
        <v>49</v>
      </c>
      <c r="C243" s="860"/>
      <c r="D243" s="860"/>
      <c r="E243" s="865"/>
      <c r="F243" s="861"/>
      <c r="G243" s="959"/>
      <c r="H243" s="863"/>
      <c r="I243" s="857"/>
    </row>
    <row r="244" spans="1:9" ht="15.75" thickBot="1" x14ac:dyDescent="0.3">
      <c r="A244" s="874" t="s">
        <v>50</v>
      </c>
      <c r="B244" s="875"/>
      <c r="C244" s="860">
        <v>90</v>
      </c>
      <c r="D244" s="868">
        <v>0.75</v>
      </c>
      <c r="E244" s="862">
        <v>0</v>
      </c>
      <c r="F244" s="865">
        <v>15.15</v>
      </c>
      <c r="G244" s="872">
        <v>64</v>
      </c>
      <c r="H244" s="863">
        <v>3</v>
      </c>
      <c r="I244" s="857" t="s">
        <v>393</v>
      </c>
    </row>
    <row r="245" spans="1:9" ht="15.75" thickBot="1" x14ac:dyDescent="0.3">
      <c r="A245" s="964" t="s">
        <v>48</v>
      </c>
      <c r="B245" s="880"/>
      <c r="C245" s="847">
        <v>90</v>
      </c>
      <c r="D245" s="990">
        <f>SUM(D244)</f>
        <v>0.75</v>
      </c>
      <c r="E245" s="990">
        <f t="shared" ref="E245:H245" si="14">SUM(E244)</f>
        <v>0</v>
      </c>
      <c r="F245" s="990">
        <f t="shared" si="14"/>
        <v>15.15</v>
      </c>
      <c r="G245" s="990">
        <f t="shared" si="14"/>
        <v>64</v>
      </c>
      <c r="H245" s="990">
        <f t="shared" si="14"/>
        <v>3</v>
      </c>
      <c r="I245" s="851"/>
    </row>
    <row r="246" spans="1:9" x14ac:dyDescent="0.25">
      <c r="A246" s="829"/>
      <c r="B246" s="830" t="s">
        <v>52</v>
      </c>
      <c r="C246" s="852"/>
      <c r="D246" s="831"/>
      <c r="E246" s="938"/>
      <c r="F246" s="937"/>
      <c r="G246" s="832"/>
      <c r="H246" s="936"/>
      <c r="I246" s="857"/>
    </row>
    <row r="247" spans="1:9" x14ac:dyDescent="0.25">
      <c r="A247" s="910" t="s">
        <v>53</v>
      </c>
      <c r="B247" s="859"/>
      <c r="C247" s="912">
        <v>60</v>
      </c>
      <c r="D247" s="914">
        <v>0.42</v>
      </c>
      <c r="E247" s="915">
        <v>0.06</v>
      </c>
      <c r="F247" s="913">
        <v>1.1399999999999999</v>
      </c>
      <c r="G247" s="914">
        <v>6.8</v>
      </c>
      <c r="H247" s="916">
        <v>4.2</v>
      </c>
      <c r="I247" s="987" t="s">
        <v>54</v>
      </c>
    </row>
    <row r="248" spans="1:9" ht="39" x14ac:dyDescent="0.25">
      <c r="A248" s="874" t="s">
        <v>445</v>
      </c>
      <c r="B248" s="859"/>
      <c r="C248" s="860" t="s">
        <v>446</v>
      </c>
      <c r="D248" s="868">
        <v>4.3499999999999996</v>
      </c>
      <c r="E248" s="862">
        <v>5</v>
      </c>
      <c r="F248" s="865">
        <v>9.59</v>
      </c>
      <c r="G248" s="872">
        <v>100.6</v>
      </c>
      <c r="H248" s="863">
        <v>6.48</v>
      </c>
      <c r="I248" s="857" t="s">
        <v>263</v>
      </c>
    </row>
    <row r="249" spans="1:9" x14ac:dyDescent="0.25">
      <c r="A249" s="902" t="s">
        <v>264</v>
      </c>
      <c r="B249" s="939"/>
      <c r="C249" s="954" t="s">
        <v>265</v>
      </c>
      <c r="D249" s="904">
        <v>14.1</v>
      </c>
      <c r="E249" s="903">
        <v>14.4</v>
      </c>
      <c r="F249" s="905">
        <v>23.8</v>
      </c>
      <c r="G249" s="904">
        <v>281</v>
      </c>
      <c r="H249" s="960">
        <v>3.2</v>
      </c>
      <c r="I249" s="864" t="s">
        <v>266</v>
      </c>
    </row>
    <row r="250" spans="1:9" x14ac:dyDescent="0.25">
      <c r="A250" s="858" t="s">
        <v>215</v>
      </c>
      <c r="B250" s="859"/>
      <c r="C250" s="860">
        <v>150</v>
      </c>
      <c r="D250" s="865">
        <v>0.7</v>
      </c>
      <c r="E250" s="862">
        <v>0.04</v>
      </c>
      <c r="F250" s="865">
        <v>20.6</v>
      </c>
      <c r="G250" s="861">
        <v>85</v>
      </c>
      <c r="H250" s="863">
        <v>0.3</v>
      </c>
      <c r="I250" s="864" t="s">
        <v>430</v>
      </c>
    </row>
    <row r="251" spans="1:9" x14ac:dyDescent="0.25">
      <c r="A251" s="882" t="s">
        <v>68</v>
      </c>
      <c r="B251" s="857"/>
      <c r="C251" s="869">
        <v>30</v>
      </c>
      <c r="D251" s="860">
        <v>1.5</v>
      </c>
      <c r="E251" s="907">
        <v>0.3</v>
      </c>
      <c r="F251" s="883">
        <v>14.4</v>
      </c>
      <c r="G251" s="890">
        <v>66</v>
      </c>
      <c r="H251" s="873">
        <v>0</v>
      </c>
      <c r="I251" s="857"/>
    </row>
    <row r="252" spans="1:9" ht="15.75" thickBot="1" x14ac:dyDescent="0.3">
      <c r="A252" s="844" t="s">
        <v>78</v>
      </c>
      <c r="B252" s="845"/>
      <c r="C252" s="877">
        <v>37.5</v>
      </c>
      <c r="D252" s="877">
        <v>1.8</v>
      </c>
      <c r="E252" s="877">
        <v>0.4</v>
      </c>
      <c r="F252" s="877">
        <v>18</v>
      </c>
      <c r="G252" s="877">
        <v>82.5</v>
      </c>
      <c r="H252" s="873"/>
      <c r="I252" s="857"/>
    </row>
    <row r="253" spans="1:9" ht="15.75" thickBot="1" x14ac:dyDescent="0.3">
      <c r="A253" s="964" t="s">
        <v>48</v>
      </c>
      <c r="B253" s="880"/>
      <c r="C253" s="847">
        <v>679.5</v>
      </c>
      <c r="D253" s="990">
        <f>SUM(D246:D252)</f>
        <v>22.869999999999997</v>
      </c>
      <c r="E253" s="990">
        <f>SUM(E246:E252)</f>
        <v>20.2</v>
      </c>
      <c r="F253" s="990">
        <f>SUM(F246:F252)</f>
        <v>87.53</v>
      </c>
      <c r="G253" s="990">
        <f>SUM(G246:G252)</f>
        <v>621.9</v>
      </c>
      <c r="H253" s="990">
        <f>SUM(H246:H252)</f>
        <v>14.18</v>
      </c>
      <c r="I253" s="851"/>
    </row>
    <row r="254" spans="1:9" x14ac:dyDescent="0.25">
      <c r="A254" s="829"/>
      <c r="B254" s="830" t="s">
        <v>79</v>
      </c>
      <c r="C254" s="852"/>
      <c r="D254" s="831"/>
      <c r="E254" s="938"/>
      <c r="F254" s="937"/>
      <c r="G254" s="959"/>
      <c r="H254" s="863"/>
      <c r="I254" s="857"/>
    </row>
    <row r="255" spans="1:9" x14ac:dyDescent="0.25">
      <c r="A255" s="874" t="s">
        <v>46</v>
      </c>
      <c r="B255" s="867"/>
      <c r="C255" s="860">
        <v>70</v>
      </c>
      <c r="D255" s="868">
        <v>0.3</v>
      </c>
      <c r="E255" s="862">
        <v>0.5</v>
      </c>
      <c r="F255" s="865">
        <v>12.95</v>
      </c>
      <c r="G255" s="872">
        <v>57</v>
      </c>
      <c r="H255" s="863">
        <v>3.75</v>
      </c>
      <c r="I255" s="857" t="s">
        <v>47</v>
      </c>
    </row>
    <row r="256" spans="1:9" x14ac:dyDescent="0.25">
      <c r="A256" s="882" t="s">
        <v>123</v>
      </c>
      <c r="B256" s="859"/>
      <c r="C256" s="860">
        <v>150</v>
      </c>
      <c r="D256" s="860">
        <v>4.3499999999999996</v>
      </c>
      <c r="E256" s="883">
        <v>3.75</v>
      </c>
      <c r="F256" s="883">
        <v>6</v>
      </c>
      <c r="G256" s="872">
        <v>75</v>
      </c>
      <c r="H256" s="873">
        <v>1.05</v>
      </c>
      <c r="I256" s="857" t="s">
        <v>88</v>
      </c>
    </row>
    <row r="257" spans="1:9" x14ac:dyDescent="0.25">
      <c r="A257" s="866" t="s">
        <v>270</v>
      </c>
      <c r="B257" s="859"/>
      <c r="C257" s="860">
        <v>50</v>
      </c>
      <c r="D257" s="861">
        <v>3.3</v>
      </c>
      <c r="E257" s="861">
        <v>3.7</v>
      </c>
      <c r="F257" s="862">
        <v>18.3</v>
      </c>
      <c r="G257" s="861">
        <v>119</v>
      </c>
      <c r="H257" s="863">
        <v>0.8</v>
      </c>
      <c r="I257" s="864" t="s">
        <v>447</v>
      </c>
    </row>
    <row r="258" spans="1:9" ht="15.75" thickBot="1" x14ac:dyDescent="0.3">
      <c r="A258" s="910" t="s">
        <v>136</v>
      </c>
      <c r="B258" s="911"/>
      <c r="C258" s="912" t="s">
        <v>412</v>
      </c>
      <c r="D258" s="998">
        <v>0.05</v>
      </c>
      <c r="E258" s="912">
        <v>0.01</v>
      </c>
      <c r="F258" s="999">
        <v>6.5</v>
      </c>
      <c r="G258" s="998">
        <v>26</v>
      </c>
      <c r="H258" s="1000"/>
      <c r="I258" s="987" t="s">
        <v>138</v>
      </c>
    </row>
    <row r="259" spans="1:9" ht="15.75" thickBot="1" x14ac:dyDescent="0.3">
      <c r="A259" s="964" t="s">
        <v>48</v>
      </c>
      <c r="B259" s="920"/>
      <c r="C259" s="847">
        <v>390</v>
      </c>
      <c r="D259" s="848">
        <f>SUM(D254:D258)</f>
        <v>7.9999999999999991</v>
      </c>
      <c r="E259" s="848">
        <f>SUM(E254:E258)</f>
        <v>7.96</v>
      </c>
      <c r="F259" s="848">
        <f>SUM(F254:F258)</f>
        <v>43.75</v>
      </c>
      <c r="G259" s="848">
        <f>SUM(G254:G258)</f>
        <v>277</v>
      </c>
      <c r="H259" s="848">
        <f>SUM(H254:H258)</f>
        <v>5.6</v>
      </c>
      <c r="I259" s="884"/>
    </row>
    <row r="260" spans="1:9" ht="15.75" thickBot="1" x14ac:dyDescent="0.3">
      <c r="A260" s="1014" t="s">
        <v>94</v>
      </c>
      <c r="B260" s="1015"/>
      <c r="C260" s="961">
        <f t="shared" ref="C260:H260" si="15">C242+C245+C253+C259</f>
        <v>1586.5</v>
      </c>
      <c r="D260" s="1016">
        <f t="shared" si="15"/>
        <v>43.72</v>
      </c>
      <c r="E260" s="1016">
        <f t="shared" si="15"/>
        <v>45.043333333333329</v>
      </c>
      <c r="F260" s="1016">
        <f t="shared" si="15"/>
        <v>198.63</v>
      </c>
      <c r="G260" s="1016">
        <f t="shared" si="15"/>
        <v>1370.9</v>
      </c>
      <c r="H260" s="1016">
        <f t="shared" si="15"/>
        <v>23.575416666666669</v>
      </c>
      <c r="I260" s="942"/>
    </row>
    <row r="261" spans="1:9" x14ac:dyDescent="0.25">
      <c r="A261" s="874"/>
      <c r="D261" s="957"/>
      <c r="E261" s="957"/>
      <c r="F261" s="957"/>
      <c r="G261" s="958"/>
      <c r="H261" s="927"/>
      <c r="I261" s="830"/>
    </row>
    <row r="262" spans="1:9" x14ac:dyDescent="0.25">
      <c r="A262" s="874"/>
      <c r="D262" s="957"/>
      <c r="E262" s="957"/>
      <c r="F262" s="957"/>
      <c r="G262" s="958"/>
      <c r="H262" s="927"/>
      <c r="I262" s="859"/>
    </row>
    <row r="263" spans="1:9" ht="15.75" thickBot="1" x14ac:dyDescent="0.3">
      <c r="A263" s="874" t="s">
        <v>273</v>
      </c>
      <c r="E263" s="892"/>
      <c r="F263" s="892"/>
      <c r="H263" s="894"/>
      <c r="I263" s="845"/>
    </row>
    <row r="264" spans="1:9" ht="26.25" x14ac:dyDescent="0.25">
      <c r="A264" s="829" t="s">
        <v>8</v>
      </c>
      <c r="B264" s="830"/>
      <c r="C264" s="831" t="s">
        <v>9</v>
      </c>
      <c r="D264" s="1200" t="s">
        <v>382</v>
      </c>
      <c r="E264" s="1201"/>
      <c r="F264" s="1202"/>
      <c r="G264" s="832" t="s">
        <v>12</v>
      </c>
      <c r="H264" s="895" t="s">
        <v>383</v>
      </c>
      <c r="I264" s="962" t="s">
        <v>401</v>
      </c>
    </row>
    <row r="265" spans="1:9" ht="15.75" thickBot="1" x14ac:dyDescent="0.3">
      <c r="A265" s="835" t="s">
        <v>15</v>
      </c>
      <c r="B265" s="836"/>
      <c r="C265" s="837" t="s">
        <v>16</v>
      </c>
      <c r="D265" s="838"/>
      <c r="E265" s="839"/>
      <c r="F265" s="839"/>
      <c r="G265" s="963" t="s">
        <v>385</v>
      </c>
      <c r="H265" s="856"/>
      <c r="I265" s="857"/>
    </row>
    <row r="266" spans="1:9" ht="15.75" thickBot="1" x14ac:dyDescent="0.3">
      <c r="A266" s="874"/>
      <c r="B266" s="859"/>
      <c r="C266" s="868"/>
      <c r="D266" s="852" t="s">
        <v>21</v>
      </c>
      <c r="E266" s="852" t="s">
        <v>22</v>
      </c>
      <c r="F266" s="876" t="s">
        <v>23</v>
      </c>
      <c r="G266" s="832" t="s">
        <v>24</v>
      </c>
      <c r="H266" s="833" t="s">
        <v>25</v>
      </c>
      <c r="I266" s="909"/>
    </row>
    <row r="267" spans="1:9" ht="15.75" thickBot="1" x14ac:dyDescent="0.3">
      <c r="A267" s="964"/>
      <c r="B267" s="880" t="s">
        <v>26</v>
      </c>
      <c r="C267" s="847"/>
      <c r="D267" s="965"/>
      <c r="E267" s="966"/>
      <c r="F267" s="967"/>
      <c r="G267" s="968"/>
      <c r="H267" s="969"/>
      <c r="I267" s="909"/>
    </row>
    <row r="268" spans="1:9" ht="26.25" x14ac:dyDescent="0.25">
      <c r="A268" s="858" t="s">
        <v>448</v>
      </c>
      <c r="B268" s="859"/>
      <c r="C268" s="860" t="s">
        <v>402</v>
      </c>
      <c r="D268" s="862">
        <v>6</v>
      </c>
      <c r="E268" s="862">
        <v>7</v>
      </c>
      <c r="F268" s="862">
        <v>28</v>
      </c>
      <c r="G268" s="862">
        <v>199</v>
      </c>
      <c r="H268" s="863">
        <v>0.22</v>
      </c>
      <c r="I268" s="864" t="s">
        <v>413</v>
      </c>
    </row>
    <row r="269" spans="1:9" x14ac:dyDescent="0.25">
      <c r="A269" s="866" t="s">
        <v>143</v>
      </c>
      <c r="B269" s="859"/>
      <c r="C269" s="860">
        <v>180</v>
      </c>
      <c r="D269" s="861">
        <v>1.2166666666666666</v>
      </c>
      <c r="E269" s="862">
        <v>1.3416666666666668</v>
      </c>
      <c r="F269" s="862">
        <v>12</v>
      </c>
      <c r="G269" s="861">
        <v>65</v>
      </c>
      <c r="H269" s="863">
        <v>0.19</v>
      </c>
      <c r="I269" s="864" t="s">
        <v>414</v>
      </c>
    </row>
    <row r="270" spans="1:9" ht="27" thickBot="1" x14ac:dyDescent="0.3">
      <c r="A270" s="866" t="s">
        <v>41</v>
      </c>
      <c r="B270" s="859"/>
      <c r="C270" s="860" t="s">
        <v>392</v>
      </c>
      <c r="D270" s="861">
        <v>2.2999999999999998</v>
      </c>
      <c r="E270" s="862">
        <v>4.5</v>
      </c>
      <c r="F270" s="865">
        <v>15.4</v>
      </c>
      <c r="G270" s="861">
        <v>111</v>
      </c>
      <c r="H270" s="863"/>
      <c r="I270" s="864" t="s">
        <v>43</v>
      </c>
    </row>
    <row r="271" spans="1:9" ht="15.75" thickBot="1" x14ac:dyDescent="0.3">
      <c r="A271" s="964" t="s">
        <v>48</v>
      </c>
      <c r="B271" s="920"/>
      <c r="C271" s="847">
        <v>420</v>
      </c>
      <c r="D271" s="990">
        <f>SUM(D268:D270)</f>
        <v>9.5166666666666657</v>
      </c>
      <c r="E271" s="990">
        <f>SUM(E268:E270)</f>
        <v>12.841666666666667</v>
      </c>
      <c r="F271" s="990">
        <f>SUM(F268:F270)</f>
        <v>55.4</v>
      </c>
      <c r="G271" s="990">
        <f>SUM(G268:G270)</f>
        <v>375</v>
      </c>
      <c r="H271" s="990">
        <f>SUM(H268:H270)</f>
        <v>0.41000000000000003</v>
      </c>
      <c r="I271" s="851"/>
    </row>
    <row r="272" spans="1:9" x14ac:dyDescent="0.25">
      <c r="A272" s="871"/>
      <c r="B272" s="909" t="s">
        <v>49</v>
      </c>
      <c r="C272" s="876"/>
      <c r="D272" s="831"/>
      <c r="E272" s="852"/>
      <c r="F272" s="876"/>
      <c r="G272" s="832"/>
      <c r="H272" s="873"/>
      <c r="I272" s="857"/>
    </row>
    <row r="273" spans="1:9" ht="15.75" thickBot="1" x14ac:dyDescent="0.3">
      <c r="A273" s="874" t="s">
        <v>50</v>
      </c>
      <c r="B273" s="867"/>
      <c r="C273" s="860">
        <v>90</v>
      </c>
      <c r="D273" s="868">
        <v>0.23</v>
      </c>
      <c r="E273" s="862">
        <v>0.15</v>
      </c>
      <c r="F273" s="865">
        <v>12.23</v>
      </c>
      <c r="G273" s="872">
        <v>52</v>
      </c>
      <c r="H273" s="863">
        <v>1.5</v>
      </c>
      <c r="I273" s="857" t="s">
        <v>435</v>
      </c>
    </row>
    <row r="274" spans="1:9" ht="15.75" thickBot="1" x14ac:dyDescent="0.3">
      <c r="A274" s="964" t="s">
        <v>48</v>
      </c>
      <c r="B274" s="880"/>
      <c r="C274" s="848">
        <v>90</v>
      </c>
      <c r="D274" s="997">
        <f>SUM(D273)</f>
        <v>0.23</v>
      </c>
      <c r="E274" s="997">
        <f t="shared" ref="E274:H274" si="16">SUM(E273)</f>
        <v>0.15</v>
      </c>
      <c r="F274" s="997">
        <f t="shared" si="16"/>
        <v>12.23</v>
      </c>
      <c r="G274" s="997">
        <f t="shared" si="16"/>
        <v>52</v>
      </c>
      <c r="H274" s="997">
        <f t="shared" si="16"/>
        <v>1.5</v>
      </c>
      <c r="I274" s="851"/>
    </row>
    <row r="275" spans="1:9" x14ac:dyDescent="0.25">
      <c r="A275" s="829"/>
      <c r="B275" s="830" t="s">
        <v>52</v>
      </c>
      <c r="C275" s="852"/>
      <c r="D275" s="831"/>
      <c r="E275" s="852"/>
      <c r="F275" s="876"/>
      <c r="G275" s="832"/>
      <c r="H275" s="856"/>
      <c r="I275" s="857"/>
    </row>
    <row r="276" spans="1:9" x14ac:dyDescent="0.25">
      <c r="A276" s="910" t="s">
        <v>146</v>
      </c>
      <c r="B276" s="859"/>
      <c r="C276" s="912">
        <v>60</v>
      </c>
      <c r="D276" s="913">
        <v>0.75</v>
      </c>
      <c r="E276" s="915">
        <v>0.06</v>
      </c>
      <c r="F276" s="913">
        <v>8.5</v>
      </c>
      <c r="G276" s="915">
        <v>38.29</v>
      </c>
      <c r="H276" s="988">
        <v>1.9</v>
      </c>
      <c r="I276" s="987" t="s">
        <v>147</v>
      </c>
    </row>
    <row r="277" spans="1:9" ht="26.25" x14ac:dyDescent="0.25">
      <c r="A277" s="858" t="s">
        <v>276</v>
      </c>
      <c r="B277" s="859"/>
      <c r="C277" s="860" t="s">
        <v>427</v>
      </c>
      <c r="D277" s="861">
        <v>4.1900000000000004</v>
      </c>
      <c r="E277" s="862">
        <v>6.44</v>
      </c>
      <c r="F277" s="865">
        <v>9.9</v>
      </c>
      <c r="G277" s="861">
        <v>114</v>
      </c>
      <c r="H277" s="863">
        <v>8.14</v>
      </c>
      <c r="I277" s="864" t="s">
        <v>449</v>
      </c>
    </row>
    <row r="278" spans="1:9" x14ac:dyDescent="0.25">
      <c r="A278" s="858" t="s">
        <v>280</v>
      </c>
      <c r="B278" s="859"/>
      <c r="C278" s="860">
        <v>80</v>
      </c>
      <c r="D278" s="865">
        <v>10.199999999999999</v>
      </c>
      <c r="E278" s="862">
        <v>4.9000000000000004</v>
      </c>
      <c r="F278" s="865">
        <v>1</v>
      </c>
      <c r="G278" s="861">
        <v>89</v>
      </c>
      <c r="H278" s="863">
        <v>0.14000000000000001</v>
      </c>
      <c r="I278" s="864" t="s">
        <v>281</v>
      </c>
    </row>
    <row r="279" spans="1:9" x14ac:dyDescent="0.25">
      <c r="A279" s="858" t="s">
        <v>213</v>
      </c>
      <c r="B279" s="867"/>
      <c r="C279" s="860">
        <v>100</v>
      </c>
      <c r="D279" s="865">
        <v>2</v>
      </c>
      <c r="E279" s="862">
        <v>3</v>
      </c>
      <c r="F279" s="865">
        <v>14</v>
      </c>
      <c r="G279" s="861">
        <v>91</v>
      </c>
      <c r="H279" s="863">
        <v>6.95</v>
      </c>
      <c r="I279" s="864" t="s">
        <v>214</v>
      </c>
    </row>
    <row r="280" spans="1:9" x14ac:dyDescent="0.25">
      <c r="A280" s="866" t="s">
        <v>450</v>
      </c>
      <c r="B280" s="859"/>
      <c r="C280" s="873">
        <v>150</v>
      </c>
      <c r="D280" s="861">
        <v>0.1</v>
      </c>
      <c r="E280" s="862">
        <v>0.1</v>
      </c>
      <c r="F280" s="862">
        <v>11.8</v>
      </c>
      <c r="G280" s="862">
        <v>48</v>
      </c>
      <c r="H280" s="865">
        <v>1.2</v>
      </c>
      <c r="I280" s="864" t="s">
        <v>451</v>
      </c>
    </row>
    <row r="281" spans="1:9" ht="15.75" thickBot="1" x14ac:dyDescent="0.3">
      <c r="A281" s="844" t="s">
        <v>78</v>
      </c>
      <c r="B281" s="881"/>
      <c r="C281" s="908">
        <v>37.5</v>
      </c>
      <c r="D281" s="877">
        <v>1.8</v>
      </c>
      <c r="E281" s="877">
        <v>0.4</v>
      </c>
      <c r="F281" s="877">
        <v>18</v>
      </c>
      <c r="G281" s="877">
        <v>82.5</v>
      </c>
      <c r="H281" s="873"/>
      <c r="I281" s="857"/>
    </row>
    <row r="282" spans="1:9" ht="15.75" thickBot="1" x14ac:dyDescent="0.3">
      <c r="A282" s="964" t="s">
        <v>48</v>
      </c>
      <c r="B282" s="851"/>
      <c r="C282" s="929">
        <v>653.5</v>
      </c>
      <c r="D282" s="847">
        <f>SUM(D275:D281)</f>
        <v>19.040000000000003</v>
      </c>
      <c r="E282" s="847">
        <f>SUM(E275:E281)</f>
        <v>14.9</v>
      </c>
      <c r="F282" s="847">
        <f>SUM(F275:F281)</f>
        <v>63.2</v>
      </c>
      <c r="G282" s="847">
        <f>SUM(G275:G281)</f>
        <v>462.78999999999996</v>
      </c>
      <c r="H282" s="847">
        <f>SUM(H275:H281)</f>
        <v>18.330000000000002</v>
      </c>
      <c r="I282" s="851"/>
    </row>
    <row r="283" spans="1:9" x14ac:dyDescent="0.25">
      <c r="A283" s="829"/>
      <c r="B283" s="830" t="s">
        <v>79</v>
      </c>
      <c r="C283" s="852"/>
      <c r="D283" s="852"/>
      <c r="E283" s="876"/>
      <c r="F283" s="852"/>
      <c r="G283" s="922"/>
      <c r="H283" s="856"/>
      <c r="I283" s="857"/>
    </row>
    <row r="284" spans="1:9" x14ac:dyDescent="0.25">
      <c r="A284" s="874" t="s">
        <v>46</v>
      </c>
      <c r="B284" s="867"/>
      <c r="C284" s="860">
        <v>70</v>
      </c>
      <c r="D284" s="868">
        <v>1.1299999999999999</v>
      </c>
      <c r="E284" s="861">
        <v>0.38</v>
      </c>
      <c r="F284" s="862">
        <v>11.5</v>
      </c>
      <c r="G284" s="872">
        <v>54.3</v>
      </c>
      <c r="H284" s="863">
        <v>7.5</v>
      </c>
      <c r="I284" s="857" t="s">
        <v>47</v>
      </c>
    </row>
    <row r="285" spans="1:9" x14ac:dyDescent="0.25">
      <c r="A285" s="882" t="s">
        <v>166</v>
      </c>
      <c r="B285" s="859"/>
      <c r="C285" s="860">
        <v>150</v>
      </c>
      <c r="D285" s="860">
        <v>4.3499999999999996</v>
      </c>
      <c r="E285" s="883">
        <v>3.75</v>
      </c>
      <c r="F285" s="883">
        <v>6</v>
      </c>
      <c r="G285" s="872">
        <v>75</v>
      </c>
      <c r="H285" s="873">
        <v>1.05</v>
      </c>
      <c r="I285" s="864"/>
    </row>
    <row r="286" spans="1:9" x14ac:dyDescent="0.25">
      <c r="A286" s="874" t="s">
        <v>282</v>
      </c>
      <c r="B286" s="867"/>
      <c r="C286" s="860" t="s">
        <v>452</v>
      </c>
      <c r="D286" s="869">
        <v>2.9</v>
      </c>
      <c r="E286" s="862">
        <v>5</v>
      </c>
      <c r="F286" s="865">
        <v>20.7</v>
      </c>
      <c r="G286" s="872">
        <v>139</v>
      </c>
      <c r="H286" s="863">
        <v>4</v>
      </c>
      <c r="I286" s="857" t="s">
        <v>453</v>
      </c>
    </row>
    <row r="287" spans="1:9" x14ac:dyDescent="0.25">
      <c r="A287" s="866" t="s">
        <v>171</v>
      </c>
      <c r="B287" s="859"/>
      <c r="C287" s="860">
        <v>36</v>
      </c>
      <c r="D287" s="862">
        <v>2.2000000000000002</v>
      </c>
      <c r="E287" s="865">
        <v>8</v>
      </c>
      <c r="F287" s="862">
        <v>12</v>
      </c>
      <c r="G287" s="865">
        <v>129</v>
      </c>
      <c r="H287" s="863"/>
      <c r="I287" s="864"/>
    </row>
    <row r="288" spans="1:9" x14ac:dyDescent="0.25">
      <c r="A288" s="1003" t="s">
        <v>35</v>
      </c>
      <c r="B288" s="1004"/>
      <c r="C288" s="1005" t="s">
        <v>412</v>
      </c>
      <c r="D288" s="1006">
        <v>2.1</v>
      </c>
      <c r="E288" s="1007">
        <v>1.6</v>
      </c>
      <c r="F288" s="1008">
        <v>9.5</v>
      </c>
      <c r="G288" s="1007">
        <v>61</v>
      </c>
      <c r="H288" s="1006">
        <v>0.93</v>
      </c>
      <c r="I288" s="987" t="s">
        <v>37</v>
      </c>
    </row>
    <row r="289" spans="1:9" ht="15.75" thickBot="1" x14ac:dyDescent="0.3">
      <c r="A289" s="882" t="s">
        <v>68</v>
      </c>
      <c r="B289" s="859"/>
      <c r="C289" s="860">
        <v>30</v>
      </c>
      <c r="D289" s="860">
        <v>1.5</v>
      </c>
      <c r="E289" s="907">
        <v>0.3</v>
      </c>
      <c r="F289" s="883">
        <v>14.4</v>
      </c>
      <c r="G289" s="890">
        <v>66</v>
      </c>
      <c r="H289" s="873">
        <v>0</v>
      </c>
      <c r="I289" s="857"/>
    </row>
    <row r="290" spans="1:9" ht="15.75" thickBot="1" x14ac:dyDescent="0.3">
      <c r="A290" s="964" t="s">
        <v>48</v>
      </c>
      <c r="B290" s="880"/>
      <c r="C290" s="847">
        <v>571</v>
      </c>
      <c r="D290" s="847">
        <f>SUM(D283:D289)</f>
        <v>14.179999999999998</v>
      </c>
      <c r="E290" s="847">
        <f>SUM(E283:E289)</f>
        <v>19.03</v>
      </c>
      <c r="F290" s="847">
        <f>SUM(F283:F289)</f>
        <v>74.100000000000009</v>
      </c>
      <c r="G290" s="847">
        <f>SUM(G283:G289)</f>
        <v>524.29999999999995</v>
      </c>
      <c r="H290" s="847">
        <f>SUM(H283:H289)</f>
        <v>13.48</v>
      </c>
      <c r="I290" s="851"/>
    </row>
    <row r="291" spans="1:9" ht="15.75" thickBot="1" x14ac:dyDescent="0.3">
      <c r="A291" s="874"/>
      <c r="B291" s="859"/>
      <c r="C291" s="847"/>
      <c r="D291" s="847"/>
      <c r="E291" s="847"/>
      <c r="F291" s="847"/>
      <c r="G291" s="970"/>
      <c r="H291" s="850"/>
      <c r="I291" s="857"/>
    </row>
    <row r="292" spans="1:9" ht="15.75" thickBot="1" x14ac:dyDescent="0.3">
      <c r="A292" s="993" t="s">
        <v>94</v>
      </c>
      <c r="B292" s="994"/>
      <c r="C292" s="917">
        <f t="shared" ref="C292:H292" si="17">C271+C274+C282+C290</f>
        <v>1734.5</v>
      </c>
      <c r="D292" s="1017">
        <f t="shared" si="17"/>
        <v>42.966666666666669</v>
      </c>
      <c r="E292" s="1017">
        <f t="shared" si="17"/>
        <v>46.921666666666667</v>
      </c>
      <c r="F292" s="1017">
        <f t="shared" si="17"/>
        <v>204.93</v>
      </c>
      <c r="G292" s="1017">
        <f t="shared" si="17"/>
        <v>1414.09</v>
      </c>
      <c r="H292" s="1017">
        <f t="shared" si="17"/>
        <v>33.72</v>
      </c>
      <c r="I292" s="942"/>
    </row>
    <row r="293" spans="1:9" x14ac:dyDescent="0.25">
      <c r="A293" s="874"/>
      <c r="B293" s="859"/>
      <c r="C293" s="889"/>
      <c r="D293" s="869"/>
      <c r="E293" s="907"/>
      <c r="F293" s="907"/>
      <c r="G293" s="890"/>
      <c r="H293" s="1011"/>
      <c r="I293" s="830"/>
    </row>
    <row r="294" spans="1:9" x14ac:dyDescent="0.25">
      <c r="A294" s="874"/>
      <c r="B294" s="859"/>
      <c r="C294" s="971"/>
      <c r="D294" s="869"/>
      <c r="E294" s="869"/>
      <c r="F294" s="869"/>
      <c r="G294" s="890"/>
      <c r="H294" s="927"/>
      <c r="I294" s="859"/>
    </row>
    <row r="295" spans="1:9" ht="15.75" thickBot="1" x14ac:dyDescent="0.3">
      <c r="A295" s="874" t="s">
        <v>454</v>
      </c>
      <c r="E295" s="892"/>
      <c r="F295" s="892"/>
      <c r="H295" s="894"/>
      <c r="I295" s="845"/>
    </row>
    <row r="296" spans="1:9" ht="26.25" x14ac:dyDescent="0.25">
      <c r="A296" s="829" t="s">
        <v>8</v>
      </c>
      <c r="B296" s="909"/>
      <c r="C296" s="876" t="s">
        <v>9</v>
      </c>
      <c r="D296" s="1200" t="s">
        <v>382</v>
      </c>
      <c r="E296" s="1201"/>
      <c r="F296" s="1202"/>
      <c r="G296" s="832" t="s">
        <v>12</v>
      </c>
      <c r="H296" s="895" t="s">
        <v>383</v>
      </c>
      <c r="I296" s="834" t="s">
        <v>401</v>
      </c>
    </row>
    <row r="297" spans="1:9" ht="15.75" thickBot="1" x14ac:dyDescent="0.3">
      <c r="A297" s="835" t="s">
        <v>15</v>
      </c>
      <c r="B297" s="843"/>
      <c r="C297" s="840" t="s">
        <v>16</v>
      </c>
      <c r="D297" s="838"/>
      <c r="E297" s="839"/>
      <c r="F297" s="839"/>
      <c r="G297" s="963" t="s">
        <v>385</v>
      </c>
      <c r="H297" s="856"/>
      <c r="I297" s="857"/>
    </row>
    <row r="298" spans="1:9" ht="15.75" thickBot="1" x14ac:dyDescent="0.3">
      <c r="A298" s="844"/>
      <c r="B298" s="881"/>
      <c r="C298" s="908"/>
      <c r="D298" s="847" t="s">
        <v>21</v>
      </c>
      <c r="E298" s="847" t="s">
        <v>22</v>
      </c>
      <c r="F298" s="929" t="s">
        <v>23</v>
      </c>
      <c r="G298" s="849" t="s">
        <v>24</v>
      </c>
      <c r="H298" s="850" t="s">
        <v>25</v>
      </c>
      <c r="I298" s="909"/>
    </row>
    <row r="299" spans="1:9" x14ac:dyDescent="0.25">
      <c r="A299" s="829"/>
      <c r="B299" s="859" t="s">
        <v>26</v>
      </c>
      <c r="C299" s="852"/>
      <c r="D299" s="947"/>
      <c r="E299" s="931"/>
      <c r="F299" s="949"/>
      <c r="G299" s="972"/>
      <c r="H299" s="936"/>
      <c r="I299" s="909"/>
    </row>
    <row r="300" spans="1:9" x14ac:dyDescent="0.25">
      <c r="A300" s="858" t="s">
        <v>285</v>
      </c>
      <c r="B300" s="859"/>
      <c r="C300" s="860">
        <v>180</v>
      </c>
      <c r="D300" s="862">
        <v>3.5</v>
      </c>
      <c r="E300" s="862">
        <v>4.4000000000000004</v>
      </c>
      <c r="F300" s="862">
        <v>15</v>
      </c>
      <c r="G300" s="861">
        <v>113.6</v>
      </c>
      <c r="H300" s="863">
        <v>0.52</v>
      </c>
      <c r="I300" s="864" t="s">
        <v>455</v>
      </c>
    </row>
    <row r="301" spans="1:9" x14ac:dyDescent="0.25">
      <c r="A301" s="902" t="s">
        <v>35</v>
      </c>
      <c r="B301" s="939"/>
      <c r="C301" s="954" t="s">
        <v>390</v>
      </c>
      <c r="D301" s="904">
        <v>2.6</v>
      </c>
      <c r="E301" s="903">
        <v>2.2999999999999998</v>
      </c>
      <c r="F301" s="905">
        <v>14.3</v>
      </c>
      <c r="G301" s="903">
        <v>88</v>
      </c>
      <c r="H301" s="904">
        <v>0.02</v>
      </c>
      <c r="I301" s="864" t="s">
        <v>391</v>
      </c>
    </row>
    <row r="302" spans="1:9" ht="15.75" thickBot="1" x14ac:dyDescent="0.3">
      <c r="A302" s="866" t="s">
        <v>404</v>
      </c>
      <c r="B302" s="859"/>
      <c r="C302" s="901" t="s">
        <v>405</v>
      </c>
      <c r="D302" s="861">
        <v>4.8</v>
      </c>
      <c r="E302" s="862">
        <v>7.2</v>
      </c>
      <c r="F302" s="865">
        <v>15.4</v>
      </c>
      <c r="G302" s="861">
        <v>146</v>
      </c>
      <c r="H302" s="863">
        <v>0.19</v>
      </c>
      <c r="I302" s="864" t="s">
        <v>406</v>
      </c>
    </row>
    <row r="303" spans="1:9" ht="15.75" thickBot="1" x14ac:dyDescent="0.3">
      <c r="A303" s="964" t="s">
        <v>48</v>
      </c>
      <c r="B303" s="880"/>
      <c r="C303" s="847">
        <v>412</v>
      </c>
      <c r="D303" s="847">
        <f>SUM(D299:D302)</f>
        <v>10.899999999999999</v>
      </c>
      <c r="E303" s="847">
        <f>SUM(E299:E302)</f>
        <v>13.9</v>
      </c>
      <c r="F303" s="847">
        <f>SUM(F299:F302)</f>
        <v>44.7</v>
      </c>
      <c r="G303" s="847">
        <f>SUM(G299:G302)</f>
        <v>347.6</v>
      </c>
      <c r="H303" s="847">
        <f>SUM(H299:H302)</f>
        <v>0.73</v>
      </c>
      <c r="I303" s="851"/>
    </row>
    <row r="304" spans="1:9" x14ac:dyDescent="0.25">
      <c r="A304" s="871"/>
      <c r="B304" s="830" t="s">
        <v>49</v>
      </c>
      <c r="C304" s="860"/>
      <c r="D304" s="860"/>
      <c r="E304" s="865"/>
      <c r="F304" s="862"/>
      <c r="G304" s="890"/>
      <c r="H304" s="863"/>
      <c r="I304" s="857"/>
    </row>
    <row r="305" spans="1:9" ht="15.75" thickBot="1" x14ac:dyDescent="0.3">
      <c r="A305" s="874" t="s">
        <v>50</v>
      </c>
      <c r="B305" s="867"/>
      <c r="C305" s="860">
        <v>90</v>
      </c>
      <c r="D305" s="868">
        <v>0.02</v>
      </c>
      <c r="E305" s="862">
        <v>0.01</v>
      </c>
      <c r="F305" s="865">
        <v>5</v>
      </c>
      <c r="G305" s="872">
        <v>20</v>
      </c>
      <c r="H305" s="863">
        <v>1.5</v>
      </c>
      <c r="I305" s="857" t="s">
        <v>435</v>
      </c>
    </row>
    <row r="306" spans="1:9" ht="15.75" thickBot="1" x14ac:dyDescent="0.3">
      <c r="A306" s="964" t="s">
        <v>48</v>
      </c>
      <c r="B306" s="880"/>
      <c r="C306" s="847">
        <v>90</v>
      </c>
      <c r="D306" s="847">
        <f>SUM(D305)</f>
        <v>0.02</v>
      </c>
      <c r="E306" s="847">
        <f t="shared" ref="E306:H306" si="18">SUM(E305)</f>
        <v>0.01</v>
      </c>
      <c r="F306" s="847">
        <f t="shared" si="18"/>
        <v>5</v>
      </c>
      <c r="G306" s="847">
        <f t="shared" si="18"/>
        <v>20</v>
      </c>
      <c r="H306" s="847">
        <f t="shared" si="18"/>
        <v>1.5</v>
      </c>
      <c r="I306" s="851"/>
    </row>
    <row r="307" spans="1:9" x14ac:dyDescent="0.25">
      <c r="A307" s="874"/>
      <c r="B307" s="859"/>
      <c r="C307" s="860"/>
      <c r="D307" s="947"/>
      <c r="E307" s="931"/>
      <c r="F307" s="931"/>
      <c r="G307" s="872"/>
      <c r="H307" s="863"/>
      <c r="I307" s="857"/>
    </row>
    <row r="308" spans="1:9" x14ac:dyDescent="0.25">
      <c r="A308" s="910" t="s">
        <v>107</v>
      </c>
      <c r="B308" s="911"/>
      <c r="C308" s="912">
        <v>50</v>
      </c>
      <c r="D308" s="913">
        <v>0.95</v>
      </c>
      <c r="E308" s="914">
        <v>4.45</v>
      </c>
      <c r="F308" s="915">
        <v>3.85</v>
      </c>
      <c r="G308" s="914">
        <v>59.5</v>
      </c>
      <c r="H308" s="916">
        <v>3.5</v>
      </c>
      <c r="I308" s="916"/>
    </row>
    <row r="309" spans="1:9" x14ac:dyDescent="0.25">
      <c r="A309" s="858" t="s">
        <v>287</v>
      </c>
      <c r="B309" s="859"/>
      <c r="C309" s="860" t="s">
        <v>415</v>
      </c>
      <c r="D309" s="861">
        <v>5.89</v>
      </c>
      <c r="E309" s="862">
        <v>4.8</v>
      </c>
      <c r="F309" s="865">
        <v>9.42</v>
      </c>
      <c r="G309" s="861">
        <v>104</v>
      </c>
      <c r="H309" s="863">
        <v>0.5</v>
      </c>
      <c r="I309" s="864" t="s">
        <v>456</v>
      </c>
    </row>
    <row r="310" spans="1:9" x14ac:dyDescent="0.25">
      <c r="A310" s="858" t="s">
        <v>290</v>
      </c>
      <c r="B310" s="867"/>
      <c r="C310" s="860" t="s">
        <v>457</v>
      </c>
      <c r="D310" s="861">
        <v>12</v>
      </c>
      <c r="E310" s="862">
        <v>8.5</v>
      </c>
      <c r="F310" s="865">
        <v>20</v>
      </c>
      <c r="G310" s="861">
        <v>204.5</v>
      </c>
      <c r="H310" s="863"/>
      <c r="I310" s="864" t="s">
        <v>458</v>
      </c>
    </row>
    <row r="311" spans="1:9" x14ac:dyDescent="0.25">
      <c r="A311" s="858" t="s">
        <v>159</v>
      </c>
      <c r="B311" s="867"/>
      <c r="C311" s="860">
        <v>200</v>
      </c>
      <c r="D311" s="862">
        <v>3.6</v>
      </c>
      <c r="E311" s="862">
        <v>9</v>
      </c>
      <c r="F311" s="862">
        <v>17.100000000000001</v>
      </c>
      <c r="G311" s="862">
        <v>164</v>
      </c>
      <c r="H311" s="863">
        <v>14</v>
      </c>
      <c r="I311" s="864" t="s">
        <v>292</v>
      </c>
    </row>
    <row r="312" spans="1:9" x14ac:dyDescent="0.25">
      <c r="A312" s="858" t="s">
        <v>74</v>
      </c>
      <c r="B312" s="859"/>
      <c r="C312" s="860">
        <v>150</v>
      </c>
      <c r="D312" s="861"/>
      <c r="E312" s="862"/>
      <c r="F312" s="865">
        <v>18</v>
      </c>
      <c r="G312" s="861">
        <v>71</v>
      </c>
      <c r="H312" s="863"/>
      <c r="I312" s="864" t="s">
        <v>398</v>
      </c>
    </row>
    <row r="313" spans="1:9" x14ac:dyDescent="0.25">
      <c r="A313" s="882" t="s">
        <v>68</v>
      </c>
      <c r="B313" s="857"/>
      <c r="C313" s="869">
        <v>30</v>
      </c>
      <c r="D313" s="860">
        <v>1.5</v>
      </c>
      <c r="E313" s="907">
        <v>0.3</v>
      </c>
      <c r="F313" s="883">
        <v>14.4</v>
      </c>
      <c r="G313" s="890">
        <v>66</v>
      </c>
      <c r="H313" s="873">
        <v>0</v>
      </c>
      <c r="I313" s="864"/>
    </row>
    <row r="314" spans="1:9" ht="15.75" thickBot="1" x14ac:dyDescent="0.3">
      <c r="A314" s="844" t="s">
        <v>78</v>
      </c>
      <c r="B314" s="845"/>
      <c r="C314" s="877">
        <v>37.5</v>
      </c>
      <c r="D314" s="877">
        <v>1.8</v>
      </c>
      <c r="E314" s="877">
        <v>0.2</v>
      </c>
      <c r="F314" s="877">
        <v>18</v>
      </c>
      <c r="G314" s="877">
        <v>82.5</v>
      </c>
      <c r="H314" s="878"/>
      <c r="I314" s="879"/>
    </row>
    <row r="315" spans="1:9" ht="15.75" thickBot="1" x14ac:dyDescent="0.3">
      <c r="A315" s="964" t="s">
        <v>48</v>
      </c>
      <c r="B315" s="880"/>
      <c r="C315" s="847">
        <v>767.5</v>
      </c>
      <c r="D315" s="997">
        <f>SUM(D307:D314)</f>
        <v>25.740000000000002</v>
      </c>
      <c r="E315" s="997">
        <f>SUM(E307:E314)</f>
        <v>27.25</v>
      </c>
      <c r="F315" s="997">
        <f>SUM(F307:F314)</f>
        <v>100.77000000000001</v>
      </c>
      <c r="G315" s="997">
        <f>SUM(G307:G314)</f>
        <v>751.5</v>
      </c>
      <c r="H315" s="997">
        <f>SUM(H307:H314)</f>
        <v>18</v>
      </c>
      <c r="I315" s="884"/>
    </row>
    <row r="316" spans="1:9" x14ac:dyDescent="0.25">
      <c r="A316" s="829"/>
      <c r="B316" s="830" t="s">
        <v>79</v>
      </c>
      <c r="C316" s="831"/>
      <c r="D316" s="831"/>
      <c r="E316" s="938"/>
      <c r="F316" s="937"/>
      <c r="G316" s="832"/>
      <c r="H316" s="933"/>
      <c r="I316" s="857" t="s">
        <v>47</v>
      </c>
    </row>
    <row r="317" spans="1:9" x14ac:dyDescent="0.25">
      <c r="A317" s="874" t="s">
        <v>46</v>
      </c>
      <c r="B317" s="867"/>
      <c r="C317" s="860">
        <v>70</v>
      </c>
      <c r="D317" s="868">
        <v>0.3</v>
      </c>
      <c r="E317" s="862">
        <v>0</v>
      </c>
      <c r="F317" s="865">
        <v>2.2999999999999998</v>
      </c>
      <c r="G317" s="872">
        <v>10.4</v>
      </c>
      <c r="H317" s="863">
        <v>7.5</v>
      </c>
      <c r="I317" s="857" t="s">
        <v>88</v>
      </c>
    </row>
    <row r="318" spans="1:9" x14ac:dyDescent="0.25">
      <c r="A318" s="882" t="s">
        <v>87</v>
      </c>
      <c r="B318" s="859"/>
      <c r="C318" s="860">
        <v>150</v>
      </c>
      <c r="D318" s="860">
        <v>4.3499999999999996</v>
      </c>
      <c r="E318" s="883">
        <v>3.7</v>
      </c>
      <c r="F318" s="883">
        <v>6</v>
      </c>
      <c r="G318" s="872">
        <v>74</v>
      </c>
      <c r="H318" s="873">
        <v>1.05</v>
      </c>
      <c r="I318" s="857"/>
    </row>
    <row r="319" spans="1:9" x14ac:dyDescent="0.25">
      <c r="A319" s="910" t="s">
        <v>293</v>
      </c>
      <c r="B319" s="911"/>
      <c r="C319" s="912" t="s">
        <v>410</v>
      </c>
      <c r="D319" s="913">
        <v>0.9</v>
      </c>
      <c r="E319" s="914">
        <v>7.4999999999999997E-2</v>
      </c>
      <c r="F319" s="915">
        <v>10.29</v>
      </c>
      <c r="G319" s="914">
        <v>45.4</v>
      </c>
      <c r="H319" s="916">
        <v>2.2799999999999998</v>
      </c>
      <c r="I319" s="916" t="s">
        <v>129</v>
      </c>
    </row>
    <row r="320" spans="1:9" x14ac:dyDescent="0.25">
      <c r="A320" s="882" t="s">
        <v>294</v>
      </c>
      <c r="B320" s="859"/>
      <c r="C320" s="860">
        <v>50</v>
      </c>
      <c r="D320" s="868">
        <v>5.8</v>
      </c>
      <c r="E320" s="861">
        <v>3.6</v>
      </c>
      <c r="F320" s="862">
        <v>19</v>
      </c>
      <c r="G320" s="872">
        <v>132</v>
      </c>
      <c r="H320" s="863">
        <v>0.03</v>
      </c>
      <c r="I320" s="864" t="s">
        <v>295</v>
      </c>
    </row>
    <row r="321" spans="1:9" x14ac:dyDescent="0.25">
      <c r="A321" s="882" t="s">
        <v>171</v>
      </c>
      <c r="B321" s="859"/>
      <c r="C321" s="860">
        <v>30</v>
      </c>
      <c r="D321" s="860">
        <v>0.84</v>
      </c>
      <c r="E321" s="883">
        <v>1</v>
      </c>
      <c r="F321" s="883">
        <v>6</v>
      </c>
      <c r="G321" s="872">
        <v>36.4</v>
      </c>
      <c r="H321" s="873"/>
      <c r="I321" s="857"/>
    </row>
    <row r="322" spans="1:9" ht="15.75" thickBot="1" x14ac:dyDescent="0.3">
      <c r="A322" s="910" t="s">
        <v>194</v>
      </c>
      <c r="B322" s="911"/>
      <c r="C322" s="912">
        <v>120</v>
      </c>
      <c r="D322" s="998">
        <v>0.36</v>
      </c>
      <c r="E322" s="912">
        <v>0.15</v>
      </c>
      <c r="F322" s="999">
        <v>11.28</v>
      </c>
      <c r="G322" s="998">
        <v>47.88</v>
      </c>
      <c r="H322" s="1000">
        <v>48.8</v>
      </c>
      <c r="I322" s="987" t="s">
        <v>195</v>
      </c>
    </row>
    <row r="323" spans="1:9" ht="15.75" thickBot="1" x14ac:dyDescent="0.3">
      <c r="A323" s="964" t="s">
        <v>48</v>
      </c>
      <c r="B323" s="880"/>
      <c r="C323" s="847">
        <v>483</v>
      </c>
      <c r="D323" s="997">
        <f>SUM(D316:D322)</f>
        <v>12.549999999999999</v>
      </c>
      <c r="E323" s="997">
        <f>SUM(E316:E322)</f>
        <v>8.5250000000000004</v>
      </c>
      <c r="F323" s="997">
        <f>SUM(F316:F322)</f>
        <v>54.870000000000005</v>
      </c>
      <c r="G323" s="997">
        <f>SUM(G316:G322)</f>
        <v>346.08</v>
      </c>
      <c r="H323" s="990">
        <f>SUM(H316:H322)</f>
        <v>59.66</v>
      </c>
      <c r="I323" s="973"/>
    </row>
    <row r="324" spans="1:9" ht="15.75" thickBot="1" x14ac:dyDescent="0.3">
      <c r="A324" s="993" t="s">
        <v>459</v>
      </c>
      <c r="B324" s="888"/>
      <c r="C324" s="974">
        <f t="shared" ref="C324:H324" si="19">C303+C306+C315+C323</f>
        <v>1752.5</v>
      </c>
      <c r="D324" s="1017">
        <f t="shared" si="19"/>
        <v>49.209999999999994</v>
      </c>
      <c r="E324" s="1017">
        <f t="shared" si="19"/>
        <v>49.684999999999995</v>
      </c>
      <c r="F324" s="1017">
        <f t="shared" si="19"/>
        <v>205.34000000000003</v>
      </c>
      <c r="G324" s="1017">
        <f t="shared" si="19"/>
        <v>1465.1799999999998</v>
      </c>
      <c r="H324" s="1017">
        <f t="shared" si="19"/>
        <v>79.89</v>
      </c>
      <c r="I324" s="975"/>
    </row>
    <row r="325" spans="1:9" x14ac:dyDescent="0.25">
      <c r="A325" s="859" t="s">
        <v>299</v>
      </c>
      <c r="B325" s="857"/>
      <c r="C325" s="976">
        <f t="shared" ref="C325:H325" si="20">C40+C70+C102+C136+C168+C201+C230+C260+C292+C324</f>
        <v>16561</v>
      </c>
      <c r="D325" s="1018">
        <f t="shared" si="20"/>
        <v>490.37666666666672</v>
      </c>
      <c r="E325" s="1018">
        <f t="shared" si="20"/>
        <v>484.77000000000004</v>
      </c>
      <c r="F325" s="1018">
        <f t="shared" si="20"/>
        <v>2017.7800000000002</v>
      </c>
      <c r="G325" s="1018">
        <f t="shared" si="20"/>
        <v>14385.83</v>
      </c>
      <c r="H325" s="1019">
        <f t="shared" si="20"/>
        <v>463.54583333333335</v>
      </c>
      <c r="I325" s="975"/>
    </row>
    <row r="326" spans="1:9" ht="15.75" thickBot="1" x14ac:dyDescent="0.3">
      <c r="A326" s="1020" t="s">
        <v>300</v>
      </c>
      <c r="B326" s="1021"/>
      <c r="C326" s="977">
        <f>AVERAGE(C40,C70,C102,C136,C168,C201,C230,C260,C292,C324)</f>
        <v>1656.1</v>
      </c>
      <c r="D326" s="1022">
        <f>D325/10</f>
        <v>49.037666666666674</v>
      </c>
      <c r="E326" s="1022">
        <f t="shared" ref="E326:H326" si="21">E325/10</f>
        <v>48.477000000000004</v>
      </c>
      <c r="F326" s="1022">
        <f t="shared" si="21"/>
        <v>201.77800000000002</v>
      </c>
      <c r="G326" s="1022">
        <f t="shared" si="21"/>
        <v>1438.5830000000001</v>
      </c>
      <c r="H326" s="1022">
        <f t="shared" si="21"/>
        <v>46.354583333333338</v>
      </c>
      <c r="I326" s="978"/>
    </row>
    <row r="327" spans="1:9" x14ac:dyDescent="0.25">
      <c r="A327" s="1023"/>
      <c r="B327" s="1023"/>
      <c r="C327" s="979"/>
      <c r="D327" s="1024">
        <f>D326*4</f>
        <v>196.15066666666669</v>
      </c>
      <c r="E327" s="1024">
        <f>E326*9</f>
        <v>436.29300000000001</v>
      </c>
      <c r="F327" s="1024">
        <f>F326*4</f>
        <v>807.11200000000008</v>
      </c>
      <c r="G327" s="1025">
        <f>SUM(D327:F327)</f>
        <v>1439.5556666666666</v>
      </c>
      <c r="H327" s="1024"/>
      <c r="I327" s="980"/>
    </row>
    <row r="328" spans="1:9" x14ac:dyDescent="0.25">
      <c r="A328" s="1023"/>
      <c r="B328" s="1023"/>
      <c r="C328" s="979"/>
      <c r="D328" s="1024">
        <f>D327*100/G327</f>
        <v>13.625778509896691</v>
      </c>
      <c r="E328" s="1024">
        <f>E327*100/G327</f>
        <v>30.30747682097277</v>
      </c>
      <c r="F328" s="1024">
        <f>F327*100/G327</f>
        <v>56.06674466913055</v>
      </c>
      <c r="G328" s="1024">
        <f>SUM(D328:F328)</f>
        <v>100</v>
      </c>
      <c r="H328" s="1024"/>
      <c r="I328" s="980"/>
    </row>
    <row r="329" spans="1:9" x14ac:dyDescent="0.25">
      <c r="A329" s="1023"/>
      <c r="B329" s="1023"/>
      <c r="C329" s="979"/>
      <c r="D329" s="1024"/>
      <c r="E329" s="1024"/>
      <c r="F329" s="1024"/>
      <c r="G329" s="1024"/>
      <c r="H329" s="1024"/>
      <c r="I329" s="980"/>
    </row>
    <row r="330" spans="1:9" x14ac:dyDescent="0.25">
      <c r="A330" s="821" t="s">
        <v>301</v>
      </c>
      <c r="B330" s="859"/>
      <c r="C330" s="859"/>
      <c r="D330" s="981"/>
      <c r="E330" s="981"/>
      <c r="F330" s="981"/>
      <c r="G330" s="981"/>
      <c r="H330" s="982"/>
      <c r="I330" s="859"/>
    </row>
    <row r="331" spans="1:9" x14ac:dyDescent="0.25">
      <c r="A331" s="1199" t="s">
        <v>302</v>
      </c>
      <c r="B331" s="1199"/>
      <c r="C331" s="1199"/>
      <c r="D331" s="1199"/>
      <c r="E331" s="1199"/>
      <c r="F331" s="1199"/>
      <c r="G331" s="1199"/>
      <c r="H331" s="1199"/>
      <c r="I331" s="1199"/>
    </row>
    <row r="332" spans="1:9" x14ac:dyDescent="0.25">
      <c r="A332" s="1199" t="s">
        <v>303</v>
      </c>
      <c r="B332" s="1199"/>
      <c r="C332" s="1199"/>
      <c r="D332" s="1199"/>
      <c r="E332" s="1199"/>
      <c r="F332" s="1199"/>
      <c r="G332" s="1199"/>
      <c r="H332" s="1199"/>
      <c r="I332" s="1199"/>
    </row>
    <row r="333" spans="1:9" x14ac:dyDescent="0.25">
      <c r="A333" s="1199" t="s">
        <v>304</v>
      </c>
      <c r="B333" s="1199"/>
      <c r="C333" s="1199"/>
      <c r="D333" s="1199"/>
      <c r="E333" s="1199"/>
      <c r="F333" s="1199"/>
      <c r="G333" s="1199"/>
      <c r="H333" s="1199"/>
      <c r="I333" s="1199"/>
    </row>
    <row r="334" spans="1:9" x14ac:dyDescent="0.25">
      <c r="A334" s="1199" t="s">
        <v>305</v>
      </c>
      <c r="B334" s="1199"/>
      <c r="C334" s="1199"/>
      <c r="D334" s="1199"/>
      <c r="E334" s="1199"/>
      <c r="F334" s="1199"/>
      <c r="G334" s="1199"/>
      <c r="H334" s="1199"/>
      <c r="I334" s="1199"/>
    </row>
    <row r="335" spans="1:9" x14ac:dyDescent="0.25">
      <c r="A335" s="1199" t="s">
        <v>478</v>
      </c>
      <c r="B335" s="1199"/>
      <c r="C335" s="1199"/>
      <c r="D335" s="1199"/>
      <c r="E335" s="1199"/>
      <c r="F335" s="1199"/>
      <c r="G335" s="1199"/>
      <c r="H335" s="1199"/>
      <c r="I335" s="1199"/>
    </row>
    <row r="336" spans="1:9" x14ac:dyDescent="0.25">
      <c r="A336" s="1199" t="s">
        <v>307</v>
      </c>
      <c r="B336" s="1199"/>
      <c r="C336" s="1199"/>
      <c r="D336" s="1199"/>
      <c r="E336" s="1199"/>
      <c r="F336" s="1199"/>
      <c r="G336" s="1199"/>
      <c r="H336" s="1199"/>
      <c r="I336" s="1199"/>
    </row>
    <row r="337" spans="1:9" x14ac:dyDescent="0.25">
      <c r="A337" s="1199" t="s">
        <v>479</v>
      </c>
      <c r="B337" s="1199"/>
      <c r="C337" s="1199"/>
      <c r="D337" s="1199"/>
      <c r="E337" s="1199"/>
      <c r="F337" s="1199"/>
      <c r="G337" s="1199"/>
      <c r="H337" s="1199"/>
      <c r="I337" s="1199"/>
    </row>
    <row r="338" spans="1:9" x14ac:dyDescent="0.25">
      <c r="A338" s="1199" t="s">
        <v>309</v>
      </c>
      <c r="B338" s="1199"/>
      <c r="C338" s="1199"/>
      <c r="D338" s="1199"/>
      <c r="E338" s="1199"/>
      <c r="F338" s="1199"/>
      <c r="G338" s="1199"/>
      <c r="H338" s="1199"/>
      <c r="I338" s="1199"/>
    </row>
    <row r="339" spans="1:9" x14ac:dyDescent="0.25">
      <c r="A339" s="1199" t="s">
        <v>480</v>
      </c>
      <c r="B339" s="1199"/>
      <c r="C339" s="1199"/>
      <c r="D339" s="1199"/>
      <c r="E339" s="1199"/>
      <c r="F339" s="1199"/>
      <c r="G339" s="1199"/>
      <c r="H339" s="1199"/>
      <c r="I339" s="1199"/>
    </row>
    <row r="340" spans="1:9" x14ac:dyDescent="0.25">
      <c r="A340" s="1199" t="s">
        <v>311</v>
      </c>
      <c r="B340" s="1199"/>
      <c r="C340" s="1199"/>
      <c r="D340" s="1199"/>
      <c r="E340" s="1199"/>
      <c r="F340" s="1199"/>
      <c r="G340" s="1199"/>
      <c r="H340" s="1199"/>
      <c r="I340" s="1199"/>
    </row>
    <row r="341" spans="1:9" x14ac:dyDescent="0.25">
      <c r="A341" s="1199" t="s">
        <v>312</v>
      </c>
      <c r="B341" s="1199"/>
      <c r="C341" s="1199"/>
      <c r="D341" s="1199"/>
      <c r="E341" s="1199"/>
      <c r="F341" s="1199"/>
      <c r="G341" s="1199"/>
      <c r="H341" s="1199"/>
      <c r="I341" s="1199"/>
    </row>
    <row r="342" spans="1:9" x14ac:dyDescent="0.25">
      <c r="A342" s="1199" t="s">
        <v>313</v>
      </c>
      <c r="B342" s="1199"/>
      <c r="C342" s="1199"/>
      <c r="D342" s="1199"/>
      <c r="E342" s="1199"/>
      <c r="F342" s="1199"/>
      <c r="G342" s="1199"/>
      <c r="H342" s="1199"/>
      <c r="I342" s="1199"/>
    </row>
    <row r="343" spans="1:9" x14ac:dyDescent="0.25">
      <c r="A343" s="1199" t="s">
        <v>314</v>
      </c>
      <c r="B343" s="1199"/>
      <c r="C343" s="1199"/>
      <c r="D343" s="1199"/>
      <c r="E343" s="1199"/>
      <c r="F343" s="1199"/>
      <c r="G343" s="1199"/>
      <c r="H343" s="1199"/>
      <c r="I343" s="1199"/>
    </row>
    <row r="344" spans="1:9" x14ac:dyDescent="0.25">
      <c r="A344" s="1199" t="s">
        <v>315</v>
      </c>
      <c r="B344" s="1199"/>
      <c r="C344" s="1199"/>
      <c r="D344" s="1199"/>
      <c r="E344" s="1199"/>
      <c r="F344" s="1199"/>
      <c r="G344" s="1199"/>
      <c r="H344" s="1199"/>
      <c r="I344" s="1199"/>
    </row>
    <row r="345" spans="1:9" x14ac:dyDescent="0.25">
      <c r="A345" s="1199" t="s">
        <v>316</v>
      </c>
      <c r="B345" s="1199"/>
      <c r="C345" s="1199"/>
      <c r="D345" s="1199"/>
      <c r="E345" s="1199"/>
      <c r="F345" s="1199"/>
      <c r="G345" s="1199"/>
      <c r="H345" s="1199"/>
      <c r="I345" s="1199"/>
    </row>
    <row r="346" spans="1:9" x14ac:dyDescent="0.25">
      <c r="A346" s="1199" t="s">
        <v>317</v>
      </c>
      <c r="B346" s="1199"/>
      <c r="C346" s="1199"/>
      <c r="D346" s="1199"/>
      <c r="E346" s="1199"/>
      <c r="F346" s="1199"/>
      <c r="G346" s="1199"/>
      <c r="H346" s="1199"/>
      <c r="I346" s="1199"/>
    </row>
    <row r="347" spans="1:9" x14ac:dyDescent="0.25">
      <c r="A347" s="1199" t="s">
        <v>318</v>
      </c>
      <c r="B347" s="1199"/>
      <c r="C347" s="1199"/>
      <c r="D347" s="1199"/>
      <c r="E347" s="1199"/>
      <c r="F347" s="1199"/>
      <c r="G347" s="1199"/>
      <c r="H347" s="1199"/>
      <c r="I347" s="1199"/>
    </row>
    <row r="348" spans="1:9" x14ac:dyDescent="0.25">
      <c r="A348" s="1199" t="s">
        <v>319</v>
      </c>
      <c r="B348" s="1199"/>
      <c r="C348" s="1199"/>
      <c r="D348" s="1199"/>
      <c r="E348" s="1199"/>
      <c r="F348" s="1199"/>
      <c r="G348" s="1199"/>
      <c r="H348" s="1199"/>
      <c r="I348" s="1199"/>
    </row>
    <row r="349" spans="1:9" x14ac:dyDescent="0.25">
      <c r="A349" s="1199" t="s">
        <v>320</v>
      </c>
      <c r="B349" s="1199"/>
      <c r="C349" s="1199"/>
      <c r="D349" s="1199"/>
      <c r="E349" s="1199"/>
      <c r="F349" s="1199"/>
      <c r="G349" s="1199"/>
      <c r="H349" s="1199"/>
      <c r="I349" s="1199"/>
    </row>
    <row r="350" spans="1:9" x14ac:dyDescent="0.25">
      <c r="A350" s="1199" t="s">
        <v>321</v>
      </c>
      <c r="B350" s="1199"/>
      <c r="C350" s="1199"/>
      <c r="D350" s="1199"/>
      <c r="E350" s="1199"/>
      <c r="F350" s="1199"/>
      <c r="G350" s="1199"/>
      <c r="H350" s="1199"/>
      <c r="I350" s="1199"/>
    </row>
    <row r="351" spans="1:9" x14ac:dyDescent="0.25">
      <c r="A351" s="1199" t="s">
        <v>322</v>
      </c>
      <c r="B351" s="1199"/>
      <c r="C351" s="1199"/>
      <c r="D351" s="1199"/>
      <c r="E351" s="1199"/>
      <c r="F351" s="1199"/>
      <c r="G351" s="1199"/>
      <c r="H351" s="1199"/>
      <c r="I351" s="1199"/>
    </row>
    <row r="352" spans="1:9" x14ac:dyDescent="0.25">
      <c r="A352" s="1199" t="s">
        <v>323</v>
      </c>
      <c r="B352" s="1199"/>
      <c r="C352" s="1199"/>
      <c r="D352" s="1199"/>
      <c r="E352" s="1199"/>
      <c r="F352" s="1199"/>
      <c r="G352" s="1199"/>
      <c r="H352" s="1199"/>
      <c r="I352" s="1199"/>
    </row>
    <row r="353" spans="1:9" x14ac:dyDescent="0.25">
      <c r="A353" s="1199" t="s">
        <v>324</v>
      </c>
      <c r="B353" s="1199"/>
      <c r="C353" s="1199"/>
      <c r="D353" s="1199"/>
      <c r="E353" s="1199"/>
      <c r="F353" s="1199"/>
      <c r="G353" s="1199"/>
      <c r="H353" s="1199"/>
      <c r="I353" s="1199"/>
    </row>
    <row r="354" spans="1:9" x14ac:dyDescent="0.25">
      <c r="E354" s="821"/>
      <c r="F354" s="821"/>
      <c r="G354" s="821"/>
      <c r="H354" s="983"/>
    </row>
    <row r="356" spans="1:9" x14ac:dyDescent="0.25">
      <c r="D356" s="957"/>
      <c r="E356" s="986"/>
      <c r="F356" s="986"/>
      <c r="G356" s="958"/>
    </row>
    <row r="357" spans="1:9" x14ac:dyDescent="0.25">
      <c r="D357" s="957"/>
      <c r="E357" s="986"/>
      <c r="F357" s="986"/>
      <c r="G357" s="958"/>
    </row>
    <row r="358" spans="1:9" x14ac:dyDescent="0.25">
      <c r="D358" s="957"/>
      <c r="E358" s="986"/>
      <c r="F358" s="986"/>
      <c r="G358" s="958"/>
    </row>
    <row r="359" spans="1:9" x14ac:dyDescent="0.25">
      <c r="D359" s="957"/>
      <c r="E359" s="986"/>
      <c r="F359" s="986"/>
      <c r="G359" s="958"/>
    </row>
    <row r="360" spans="1:9" x14ac:dyDescent="0.25">
      <c r="D360" s="957"/>
      <c r="E360" s="986"/>
      <c r="F360" s="986"/>
      <c r="G360" s="958"/>
    </row>
    <row r="361" spans="1:9" x14ac:dyDescent="0.25">
      <c r="D361" s="957"/>
      <c r="E361" s="986"/>
      <c r="F361" s="986"/>
      <c r="G361" s="958"/>
    </row>
    <row r="362" spans="1:9" x14ac:dyDescent="0.25">
      <c r="D362" s="957"/>
      <c r="E362" s="986"/>
      <c r="F362" s="986"/>
      <c r="G362" s="958"/>
    </row>
    <row r="363" spans="1:9" x14ac:dyDescent="0.25">
      <c r="D363" s="957"/>
      <c r="E363" s="986"/>
      <c r="F363" s="986"/>
      <c r="G363" s="958"/>
    </row>
    <row r="364" spans="1:9" x14ac:dyDescent="0.25">
      <c r="D364" s="957"/>
      <c r="E364" s="986"/>
      <c r="F364" s="986"/>
      <c r="G364" s="958"/>
    </row>
    <row r="365" spans="1:9" x14ac:dyDescent="0.25">
      <c r="D365" s="957"/>
      <c r="E365" s="986"/>
      <c r="F365" s="986"/>
      <c r="G365" s="958"/>
    </row>
    <row r="366" spans="1:9" x14ac:dyDescent="0.25">
      <c r="D366" s="957"/>
      <c r="E366" s="986"/>
      <c r="F366" s="986"/>
      <c r="G366" s="958"/>
    </row>
    <row r="367" spans="1:9" x14ac:dyDescent="0.25">
      <c r="D367" s="957"/>
      <c r="E367" s="986"/>
      <c r="F367" s="986"/>
      <c r="G367" s="958"/>
    </row>
    <row r="368" spans="1:9" x14ac:dyDescent="0.25">
      <c r="D368" s="957"/>
      <c r="E368" s="986"/>
      <c r="F368" s="986"/>
      <c r="G368" s="958"/>
    </row>
    <row r="369" spans="4:7" x14ac:dyDescent="0.25">
      <c r="D369" s="957"/>
      <c r="E369" s="986"/>
      <c r="F369" s="986"/>
      <c r="G369" s="958"/>
    </row>
    <row r="370" spans="4:7" x14ac:dyDescent="0.25">
      <c r="D370" s="957"/>
      <c r="E370" s="986"/>
      <c r="F370" s="986"/>
      <c r="G370" s="958"/>
    </row>
    <row r="371" spans="4:7" x14ac:dyDescent="0.25">
      <c r="D371" s="957"/>
      <c r="E371" s="986"/>
      <c r="F371" s="986"/>
      <c r="G371" s="958"/>
    </row>
    <row r="372" spans="4:7" x14ac:dyDescent="0.25">
      <c r="D372" s="957"/>
      <c r="E372" s="986"/>
      <c r="F372" s="986"/>
      <c r="G372" s="958"/>
    </row>
    <row r="373" spans="4:7" x14ac:dyDescent="0.25">
      <c r="D373" s="957"/>
      <c r="E373" s="986"/>
      <c r="F373" s="986"/>
      <c r="G373" s="958"/>
    </row>
    <row r="374" spans="4:7" x14ac:dyDescent="0.25">
      <c r="D374" s="957"/>
      <c r="E374" s="986"/>
      <c r="F374" s="986"/>
      <c r="G374" s="958"/>
    </row>
    <row r="375" spans="4:7" x14ac:dyDescent="0.25">
      <c r="D375" s="957"/>
      <c r="E375" s="986"/>
      <c r="F375" s="986"/>
      <c r="G375" s="958"/>
    </row>
    <row r="376" spans="4:7" x14ac:dyDescent="0.25">
      <c r="D376" s="957"/>
      <c r="E376" s="986"/>
      <c r="F376" s="986"/>
      <c r="G376" s="958"/>
    </row>
    <row r="377" spans="4:7" x14ac:dyDescent="0.25">
      <c r="D377" s="957"/>
      <c r="E377" s="986"/>
      <c r="F377" s="986"/>
      <c r="G377" s="958"/>
    </row>
    <row r="378" spans="4:7" x14ac:dyDescent="0.25">
      <c r="D378" s="957"/>
      <c r="E378" s="986"/>
      <c r="F378" s="986"/>
      <c r="G378" s="958"/>
    </row>
    <row r="379" spans="4:7" x14ac:dyDescent="0.25">
      <c r="D379" s="957"/>
      <c r="E379" s="986"/>
      <c r="F379" s="986"/>
      <c r="G379" s="958"/>
    </row>
    <row r="380" spans="4:7" x14ac:dyDescent="0.25">
      <c r="D380" s="957"/>
      <c r="E380" s="986"/>
      <c r="F380" s="986"/>
      <c r="G380" s="958"/>
    </row>
    <row r="381" spans="4:7" x14ac:dyDescent="0.25">
      <c r="D381" s="957"/>
      <c r="E381" s="986"/>
      <c r="F381" s="986"/>
      <c r="G381" s="958"/>
    </row>
    <row r="382" spans="4:7" x14ac:dyDescent="0.25">
      <c r="D382" s="957"/>
      <c r="E382" s="986"/>
      <c r="F382" s="986"/>
      <c r="G382" s="958"/>
    </row>
    <row r="383" spans="4:7" x14ac:dyDescent="0.25">
      <c r="D383" s="957"/>
      <c r="E383" s="986"/>
      <c r="F383" s="986"/>
      <c r="G383" s="958"/>
    </row>
    <row r="384" spans="4:7" x14ac:dyDescent="0.25">
      <c r="D384" s="957"/>
      <c r="E384" s="986"/>
      <c r="F384" s="986"/>
      <c r="G384" s="958"/>
    </row>
    <row r="385" spans="4:7" x14ac:dyDescent="0.25">
      <c r="D385" s="957"/>
      <c r="E385" s="986"/>
      <c r="F385" s="986"/>
      <c r="G385" s="958"/>
    </row>
    <row r="386" spans="4:7" x14ac:dyDescent="0.25">
      <c r="D386" s="957"/>
      <c r="E386" s="986"/>
      <c r="F386" s="986"/>
      <c r="G386" s="958"/>
    </row>
    <row r="387" spans="4:7" x14ac:dyDescent="0.25">
      <c r="D387" s="957"/>
      <c r="E387" s="986"/>
      <c r="F387" s="986"/>
      <c r="G387" s="958"/>
    </row>
    <row r="388" spans="4:7" x14ac:dyDescent="0.25">
      <c r="D388" s="957"/>
      <c r="E388" s="986"/>
      <c r="F388" s="986"/>
      <c r="G388" s="958"/>
    </row>
    <row r="389" spans="4:7" x14ac:dyDescent="0.25">
      <c r="D389" s="957"/>
      <c r="E389" s="986"/>
      <c r="F389" s="986"/>
      <c r="G389" s="958"/>
    </row>
    <row r="390" spans="4:7" x14ac:dyDescent="0.25">
      <c r="D390" s="957"/>
      <c r="E390" s="986"/>
      <c r="F390" s="986"/>
      <c r="G390" s="958"/>
    </row>
    <row r="391" spans="4:7" x14ac:dyDescent="0.25">
      <c r="D391" s="957"/>
      <c r="E391" s="986"/>
      <c r="F391" s="986"/>
      <c r="G391" s="958"/>
    </row>
    <row r="398" spans="4:7" x14ac:dyDescent="0.25">
      <c r="D398" s="957"/>
      <c r="E398" s="986"/>
      <c r="F398" s="986"/>
      <c r="G398" s="958"/>
    </row>
    <row r="399" spans="4:7" x14ac:dyDescent="0.25">
      <c r="D399" s="957"/>
      <c r="E399" s="986"/>
      <c r="F399" s="986"/>
      <c r="G399" s="958"/>
    </row>
    <row r="400" spans="4:7" x14ac:dyDescent="0.25">
      <c r="D400" s="957"/>
      <c r="E400" s="986"/>
      <c r="F400" s="986"/>
      <c r="G400" s="958"/>
    </row>
    <row r="401" spans="4:7" x14ac:dyDescent="0.25">
      <c r="D401" s="957"/>
      <c r="E401" s="986"/>
      <c r="F401" s="986"/>
      <c r="G401" s="958"/>
    </row>
    <row r="405" spans="4:7" x14ac:dyDescent="0.25">
      <c r="D405" s="957"/>
      <c r="E405" s="986"/>
      <c r="F405" s="986"/>
      <c r="G405" s="958"/>
    </row>
    <row r="406" spans="4:7" x14ac:dyDescent="0.25">
      <c r="D406" s="957"/>
      <c r="E406" s="986"/>
      <c r="F406" s="986"/>
      <c r="G406" s="958"/>
    </row>
    <row r="407" spans="4:7" x14ac:dyDescent="0.25">
      <c r="D407" s="957"/>
      <c r="E407" s="986"/>
      <c r="F407" s="986"/>
      <c r="G407" s="958"/>
    </row>
    <row r="408" spans="4:7" x14ac:dyDescent="0.25">
      <c r="D408" s="957"/>
      <c r="E408" s="986"/>
      <c r="F408" s="986"/>
      <c r="G408" s="958"/>
    </row>
    <row r="409" spans="4:7" x14ac:dyDescent="0.25">
      <c r="D409" s="957"/>
      <c r="E409" s="986"/>
      <c r="F409" s="986"/>
      <c r="G409" s="958"/>
    </row>
    <row r="410" spans="4:7" x14ac:dyDescent="0.25">
      <c r="D410" s="957"/>
      <c r="E410" s="986"/>
      <c r="F410" s="986"/>
      <c r="G410" s="958"/>
    </row>
    <row r="411" spans="4:7" x14ac:dyDescent="0.25">
      <c r="D411" s="957"/>
      <c r="E411" s="986"/>
      <c r="F411" s="986"/>
      <c r="G411" s="958"/>
    </row>
    <row r="412" spans="4:7" x14ac:dyDescent="0.25">
      <c r="D412" s="957"/>
      <c r="E412" s="986"/>
      <c r="F412" s="986"/>
      <c r="G412" s="958"/>
    </row>
    <row r="413" spans="4:7" x14ac:dyDescent="0.25">
      <c r="D413" s="957"/>
      <c r="E413" s="986"/>
      <c r="F413" s="986"/>
      <c r="G413" s="958"/>
    </row>
    <row r="414" spans="4:7" x14ac:dyDescent="0.25">
      <c r="D414" s="957"/>
      <c r="E414" s="986"/>
      <c r="F414" s="986"/>
      <c r="G414" s="958"/>
    </row>
    <row r="415" spans="4:7" x14ac:dyDescent="0.25">
      <c r="D415" s="957"/>
      <c r="E415" s="986"/>
      <c r="F415" s="986"/>
      <c r="G415" s="958"/>
    </row>
    <row r="416" spans="4:7" x14ac:dyDescent="0.25">
      <c r="D416" s="957"/>
      <c r="E416" s="986"/>
      <c r="F416" s="986"/>
      <c r="G416" s="958"/>
    </row>
    <row r="417" spans="4:7" x14ac:dyDescent="0.25">
      <c r="D417" s="957"/>
      <c r="E417" s="986"/>
      <c r="F417" s="986"/>
      <c r="G417" s="958"/>
    </row>
    <row r="418" spans="4:7" x14ac:dyDescent="0.25">
      <c r="D418" s="957"/>
      <c r="E418" s="986"/>
      <c r="F418" s="986"/>
      <c r="G418" s="958"/>
    </row>
    <row r="419" spans="4:7" x14ac:dyDescent="0.25">
      <c r="D419" s="957"/>
      <c r="E419" s="986"/>
      <c r="F419" s="986"/>
      <c r="G419" s="958"/>
    </row>
    <row r="420" spans="4:7" x14ac:dyDescent="0.25">
      <c r="D420" s="957"/>
      <c r="E420" s="986"/>
      <c r="F420" s="986"/>
      <c r="G420" s="958"/>
    </row>
    <row r="421" spans="4:7" x14ac:dyDescent="0.25">
      <c r="D421" s="957"/>
      <c r="E421" s="986"/>
      <c r="F421" s="986"/>
      <c r="G421" s="958"/>
    </row>
    <row r="422" spans="4:7" x14ac:dyDescent="0.25">
      <c r="D422" s="957"/>
      <c r="E422" s="986"/>
      <c r="F422" s="986"/>
      <c r="G422" s="958"/>
    </row>
    <row r="423" spans="4:7" x14ac:dyDescent="0.25">
      <c r="D423" s="957"/>
      <c r="E423" s="986"/>
      <c r="F423" s="986"/>
      <c r="G423" s="958"/>
    </row>
    <row r="424" spans="4:7" x14ac:dyDescent="0.25">
      <c r="D424" s="957"/>
      <c r="E424" s="986"/>
      <c r="F424" s="986"/>
      <c r="G424" s="958"/>
    </row>
    <row r="425" spans="4:7" x14ac:dyDescent="0.25">
      <c r="D425" s="957"/>
      <c r="E425" s="986"/>
      <c r="F425" s="986"/>
      <c r="G425" s="958"/>
    </row>
    <row r="426" spans="4:7" x14ac:dyDescent="0.25">
      <c r="D426" s="957"/>
      <c r="E426" s="986"/>
      <c r="F426" s="986"/>
      <c r="G426" s="958"/>
    </row>
    <row r="427" spans="4:7" x14ac:dyDescent="0.25">
      <c r="D427" s="957"/>
      <c r="E427" s="986"/>
      <c r="F427" s="986"/>
      <c r="G427" s="958"/>
    </row>
    <row r="428" spans="4:7" x14ac:dyDescent="0.25">
      <c r="D428" s="957"/>
      <c r="E428" s="986"/>
      <c r="F428" s="986"/>
      <c r="G428" s="958"/>
    </row>
    <row r="429" spans="4:7" x14ac:dyDescent="0.25">
      <c r="D429" s="957"/>
      <c r="E429" s="986"/>
      <c r="F429" s="986"/>
      <c r="G429" s="958"/>
    </row>
    <row r="430" spans="4:7" x14ac:dyDescent="0.25">
      <c r="D430" s="957"/>
      <c r="E430" s="986"/>
      <c r="F430" s="986"/>
      <c r="G430" s="958"/>
    </row>
    <row r="431" spans="4:7" x14ac:dyDescent="0.25">
      <c r="D431" s="957"/>
      <c r="E431" s="986"/>
      <c r="F431" s="986"/>
      <c r="G431" s="958"/>
    </row>
    <row r="432" spans="4:7" x14ac:dyDescent="0.25">
      <c r="D432" s="957"/>
      <c r="E432" s="986"/>
      <c r="F432" s="986"/>
      <c r="G432" s="958"/>
    </row>
    <row r="433" spans="4:7" x14ac:dyDescent="0.25">
      <c r="D433" s="957"/>
      <c r="E433" s="986"/>
      <c r="F433" s="986"/>
      <c r="G433" s="958"/>
    </row>
    <row r="434" spans="4:7" x14ac:dyDescent="0.25">
      <c r="D434" s="957"/>
      <c r="E434" s="986"/>
      <c r="F434" s="986"/>
      <c r="G434" s="958"/>
    </row>
    <row r="435" spans="4:7" x14ac:dyDescent="0.25">
      <c r="D435" s="957"/>
      <c r="E435" s="986"/>
      <c r="F435" s="986"/>
      <c r="G435" s="958"/>
    </row>
    <row r="436" spans="4:7" x14ac:dyDescent="0.25">
      <c r="D436" s="957"/>
      <c r="E436" s="986"/>
      <c r="F436" s="986"/>
      <c r="G436" s="958"/>
    </row>
    <row r="437" spans="4:7" x14ac:dyDescent="0.25">
      <c r="D437" s="957"/>
      <c r="E437" s="986"/>
      <c r="F437" s="986"/>
      <c r="G437" s="958"/>
    </row>
    <row r="438" spans="4:7" x14ac:dyDescent="0.25">
      <c r="D438" s="957"/>
      <c r="E438" s="986"/>
      <c r="F438" s="986"/>
      <c r="G438" s="958"/>
    </row>
    <row r="439" spans="4:7" x14ac:dyDescent="0.25">
      <c r="D439" s="957"/>
      <c r="E439" s="986"/>
      <c r="F439" s="986"/>
      <c r="G439" s="958"/>
    </row>
    <row r="440" spans="4:7" x14ac:dyDescent="0.25">
      <c r="D440" s="957"/>
      <c r="E440" s="986"/>
      <c r="F440" s="986"/>
      <c r="G440" s="958"/>
    </row>
    <row r="445" spans="4:7" x14ac:dyDescent="0.25">
      <c r="D445" s="957"/>
      <c r="E445" s="986"/>
      <c r="F445" s="986"/>
      <c r="G445" s="958"/>
    </row>
    <row r="453" spans="4:7" x14ac:dyDescent="0.25">
      <c r="D453" s="957"/>
      <c r="E453" s="986"/>
      <c r="F453" s="986"/>
      <c r="G453" s="958"/>
    </row>
    <row r="454" spans="4:7" x14ac:dyDescent="0.25">
      <c r="D454" s="957"/>
      <c r="E454" s="986"/>
      <c r="F454" s="986"/>
      <c r="G454" s="958"/>
    </row>
    <row r="455" spans="4:7" x14ac:dyDescent="0.25">
      <c r="D455" s="957"/>
      <c r="E455" s="986"/>
      <c r="F455" s="986"/>
      <c r="G455" s="958"/>
    </row>
    <row r="456" spans="4:7" x14ac:dyDescent="0.25">
      <c r="D456" s="957"/>
      <c r="E456" s="986"/>
      <c r="F456" s="986"/>
      <c r="G456" s="958"/>
    </row>
    <row r="457" spans="4:7" x14ac:dyDescent="0.25">
      <c r="D457" s="957"/>
      <c r="E457" s="986"/>
      <c r="F457" s="986"/>
      <c r="G457" s="958"/>
    </row>
    <row r="458" spans="4:7" x14ac:dyDescent="0.25">
      <c r="D458" s="957"/>
      <c r="E458" s="986"/>
      <c r="F458" s="986"/>
      <c r="G458" s="958"/>
    </row>
    <row r="459" spans="4:7" x14ac:dyDescent="0.25">
      <c r="D459" s="957"/>
      <c r="E459" s="986"/>
      <c r="F459" s="986"/>
      <c r="G459" s="958"/>
    </row>
    <row r="460" spans="4:7" x14ac:dyDescent="0.25">
      <c r="D460" s="957"/>
      <c r="E460" s="986"/>
      <c r="F460" s="986"/>
      <c r="G460" s="958"/>
    </row>
    <row r="461" spans="4:7" x14ac:dyDescent="0.25">
      <c r="D461" s="957"/>
      <c r="E461" s="986"/>
      <c r="F461" s="986"/>
      <c r="G461" s="958"/>
    </row>
    <row r="462" spans="4:7" x14ac:dyDescent="0.25">
      <c r="D462" s="957"/>
      <c r="E462" s="986"/>
      <c r="F462" s="986"/>
      <c r="G462" s="958"/>
    </row>
    <row r="463" spans="4:7" x14ac:dyDescent="0.25">
      <c r="D463" s="957"/>
      <c r="E463" s="986"/>
      <c r="F463" s="986"/>
      <c r="G463" s="958"/>
    </row>
    <row r="464" spans="4:7" x14ac:dyDescent="0.25">
      <c r="D464" s="957"/>
      <c r="E464" s="986"/>
      <c r="F464" s="986"/>
      <c r="G464" s="958"/>
    </row>
    <row r="465" spans="4:7" x14ac:dyDescent="0.25">
      <c r="D465" s="957"/>
      <c r="E465" s="986"/>
      <c r="F465" s="986"/>
      <c r="G465" s="958"/>
    </row>
    <row r="466" spans="4:7" x14ac:dyDescent="0.25">
      <c r="D466" s="957"/>
      <c r="E466" s="986"/>
      <c r="F466" s="986"/>
      <c r="G466" s="958"/>
    </row>
    <row r="467" spans="4:7" x14ac:dyDescent="0.25">
      <c r="D467" s="957"/>
      <c r="E467" s="986"/>
      <c r="F467" s="986"/>
      <c r="G467" s="958"/>
    </row>
    <row r="468" spans="4:7" x14ac:dyDescent="0.25">
      <c r="D468" s="957"/>
      <c r="E468" s="986"/>
      <c r="F468" s="986"/>
      <c r="G468" s="958"/>
    </row>
    <row r="469" spans="4:7" x14ac:dyDescent="0.25">
      <c r="D469" s="957"/>
      <c r="E469" s="986"/>
      <c r="F469" s="986"/>
      <c r="G469" s="958"/>
    </row>
    <row r="470" spans="4:7" x14ac:dyDescent="0.25">
      <c r="D470" s="957"/>
      <c r="E470" s="986"/>
      <c r="F470" s="986"/>
      <c r="G470" s="958"/>
    </row>
    <row r="471" spans="4:7" x14ac:dyDescent="0.25">
      <c r="D471" s="957"/>
      <c r="E471" s="986"/>
      <c r="F471" s="986"/>
      <c r="G471" s="958"/>
    </row>
    <row r="472" spans="4:7" x14ac:dyDescent="0.25">
      <c r="D472" s="957"/>
      <c r="E472" s="986"/>
      <c r="F472" s="986"/>
      <c r="G472" s="958"/>
    </row>
    <row r="473" spans="4:7" x14ac:dyDescent="0.25">
      <c r="D473" s="957"/>
      <c r="E473" s="986"/>
      <c r="F473" s="986"/>
      <c r="G473" s="958"/>
    </row>
    <row r="474" spans="4:7" x14ac:dyDescent="0.25">
      <c r="D474" s="957"/>
      <c r="E474" s="986"/>
      <c r="F474" s="986"/>
      <c r="G474" s="958"/>
    </row>
    <row r="475" spans="4:7" x14ac:dyDescent="0.25">
      <c r="D475" s="957"/>
      <c r="E475" s="986"/>
      <c r="F475" s="986"/>
      <c r="G475" s="958"/>
    </row>
    <row r="476" spans="4:7" x14ac:dyDescent="0.25">
      <c r="D476" s="957"/>
      <c r="E476" s="986"/>
      <c r="F476" s="986"/>
      <c r="G476" s="958"/>
    </row>
    <row r="477" spans="4:7" x14ac:dyDescent="0.25">
      <c r="D477" s="957"/>
      <c r="E477" s="986"/>
      <c r="F477" s="986"/>
      <c r="G477" s="958"/>
    </row>
    <row r="478" spans="4:7" x14ac:dyDescent="0.25">
      <c r="D478" s="957"/>
      <c r="E478" s="986"/>
      <c r="F478" s="986"/>
      <c r="G478" s="958"/>
    </row>
    <row r="479" spans="4:7" x14ac:dyDescent="0.25">
      <c r="D479" s="957"/>
      <c r="E479" s="986"/>
      <c r="F479" s="986"/>
      <c r="G479" s="958"/>
    </row>
    <row r="480" spans="4:7" x14ac:dyDescent="0.25">
      <c r="D480" s="957"/>
      <c r="E480" s="986"/>
      <c r="F480" s="986"/>
      <c r="G480" s="958"/>
    </row>
    <row r="481" spans="4:7" x14ac:dyDescent="0.25">
      <c r="D481" s="957"/>
      <c r="E481" s="986"/>
      <c r="F481" s="986"/>
      <c r="G481" s="958"/>
    </row>
    <row r="482" spans="4:7" x14ac:dyDescent="0.25">
      <c r="D482" s="957"/>
      <c r="E482" s="986"/>
      <c r="F482" s="986"/>
      <c r="G482" s="958"/>
    </row>
    <row r="483" spans="4:7" x14ac:dyDescent="0.25">
      <c r="D483" s="957"/>
      <c r="E483" s="986"/>
      <c r="F483" s="986"/>
      <c r="G483" s="958"/>
    </row>
    <row r="484" spans="4:7" x14ac:dyDescent="0.25">
      <c r="D484" s="957"/>
      <c r="E484" s="986"/>
      <c r="F484" s="986"/>
      <c r="G484" s="958"/>
    </row>
    <row r="485" spans="4:7" x14ac:dyDescent="0.25">
      <c r="D485" s="957"/>
      <c r="E485" s="986"/>
      <c r="F485" s="986"/>
      <c r="G485" s="958"/>
    </row>
    <row r="486" spans="4:7" x14ac:dyDescent="0.25">
      <c r="D486" s="957"/>
      <c r="E486" s="986"/>
      <c r="F486" s="986"/>
      <c r="G486" s="958"/>
    </row>
    <row r="487" spans="4:7" x14ac:dyDescent="0.25">
      <c r="D487" s="957"/>
      <c r="E487" s="986"/>
      <c r="F487" s="986"/>
      <c r="G487" s="958"/>
    </row>
    <row r="488" spans="4:7" x14ac:dyDescent="0.25">
      <c r="D488" s="957"/>
      <c r="E488" s="986"/>
      <c r="F488" s="986"/>
      <c r="G488" s="958"/>
    </row>
    <row r="489" spans="4:7" x14ac:dyDescent="0.25">
      <c r="D489" s="957"/>
      <c r="E489" s="986"/>
      <c r="F489" s="986"/>
      <c r="G489" s="958"/>
    </row>
    <row r="490" spans="4:7" x14ac:dyDescent="0.25">
      <c r="D490" s="957"/>
      <c r="E490" s="986"/>
      <c r="F490" s="986"/>
      <c r="G490" s="958"/>
    </row>
    <row r="491" spans="4:7" x14ac:dyDescent="0.25">
      <c r="D491" s="957"/>
      <c r="E491" s="986"/>
      <c r="F491" s="986"/>
      <c r="G491" s="958"/>
    </row>
    <row r="492" spans="4:7" x14ac:dyDescent="0.25">
      <c r="D492" s="957"/>
      <c r="E492" s="986"/>
      <c r="F492" s="986"/>
      <c r="G492" s="958"/>
    </row>
    <row r="501" spans="4:7" x14ac:dyDescent="0.25">
      <c r="D501" s="957"/>
      <c r="E501" s="986"/>
      <c r="F501" s="986"/>
      <c r="G501" s="958"/>
    </row>
    <row r="502" spans="4:7" x14ac:dyDescent="0.25">
      <c r="D502" s="957"/>
      <c r="E502" s="986"/>
      <c r="F502" s="986"/>
      <c r="G502" s="958"/>
    </row>
    <row r="503" spans="4:7" x14ac:dyDescent="0.25">
      <c r="D503" s="957"/>
      <c r="E503" s="986"/>
      <c r="F503" s="986"/>
      <c r="G503" s="958"/>
    </row>
    <row r="504" spans="4:7" x14ac:dyDescent="0.25">
      <c r="D504" s="957"/>
      <c r="E504" s="986"/>
      <c r="F504" s="986"/>
      <c r="G504" s="958"/>
    </row>
    <row r="505" spans="4:7" x14ac:dyDescent="0.25">
      <c r="D505" s="957"/>
      <c r="E505" s="986"/>
      <c r="F505" s="986"/>
      <c r="G505" s="958"/>
    </row>
    <row r="506" spans="4:7" x14ac:dyDescent="0.25">
      <c r="D506" s="957"/>
      <c r="E506" s="986"/>
      <c r="F506" s="986"/>
      <c r="G506" s="958"/>
    </row>
    <row r="507" spans="4:7" x14ac:dyDescent="0.25">
      <c r="D507" s="957"/>
      <c r="E507" s="986"/>
      <c r="F507" s="986"/>
      <c r="G507" s="958"/>
    </row>
    <row r="508" spans="4:7" x14ac:dyDescent="0.25">
      <c r="D508" s="957"/>
      <c r="E508" s="986"/>
      <c r="F508" s="986"/>
      <c r="G508" s="958"/>
    </row>
    <row r="509" spans="4:7" x14ac:dyDescent="0.25">
      <c r="D509" s="957"/>
      <c r="E509" s="986"/>
      <c r="F509" s="986"/>
      <c r="G509" s="958"/>
    </row>
    <row r="510" spans="4:7" x14ac:dyDescent="0.25">
      <c r="D510" s="957"/>
      <c r="E510" s="986"/>
      <c r="F510" s="986"/>
      <c r="G510" s="958"/>
    </row>
    <row r="511" spans="4:7" x14ac:dyDescent="0.25">
      <c r="D511" s="957"/>
      <c r="E511" s="986"/>
      <c r="F511" s="986"/>
      <c r="G511" s="958"/>
    </row>
    <row r="512" spans="4:7" x14ac:dyDescent="0.25">
      <c r="D512" s="957"/>
      <c r="E512" s="986"/>
      <c r="F512" s="986"/>
      <c r="G512" s="958"/>
    </row>
    <row r="513" spans="4:7" x14ac:dyDescent="0.25">
      <c r="D513" s="957"/>
      <c r="E513" s="986"/>
      <c r="F513" s="986"/>
      <c r="G513" s="958"/>
    </row>
    <row r="514" spans="4:7" x14ac:dyDescent="0.25">
      <c r="D514" s="957"/>
      <c r="E514" s="986"/>
      <c r="F514" s="986"/>
      <c r="G514" s="958"/>
    </row>
    <row r="515" spans="4:7" x14ac:dyDescent="0.25">
      <c r="D515" s="957"/>
      <c r="E515" s="986"/>
      <c r="F515" s="986"/>
      <c r="G515" s="958"/>
    </row>
    <row r="516" spans="4:7" x14ac:dyDescent="0.25">
      <c r="D516" s="957"/>
      <c r="E516" s="986"/>
      <c r="F516" s="986"/>
      <c r="G516" s="958"/>
    </row>
    <row r="517" spans="4:7" x14ac:dyDescent="0.25">
      <c r="D517" s="957"/>
      <c r="E517" s="986"/>
      <c r="F517" s="986"/>
      <c r="G517" s="958"/>
    </row>
    <row r="518" spans="4:7" x14ac:dyDescent="0.25">
      <c r="D518" s="957"/>
      <c r="E518" s="986"/>
      <c r="F518" s="986"/>
      <c r="G518" s="958"/>
    </row>
    <row r="519" spans="4:7" x14ac:dyDescent="0.25">
      <c r="D519" s="957"/>
      <c r="E519" s="986"/>
      <c r="F519" s="986"/>
      <c r="G519" s="958"/>
    </row>
    <row r="520" spans="4:7" x14ac:dyDescent="0.25">
      <c r="D520" s="957"/>
      <c r="E520" s="986"/>
      <c r="F520" s="986"/>
      <c r="G520" s="958"/>
    </row>
    <row r="521" spans="4:7" x14ac:dyDescent="0.25">
      <c r="D521" s="957"/>
      <c r="E521" s="986"/>
      <c r="F521" s="986"/>
      <c r="G521" s="958"/>
    </row>
    <row r="522" spans="4:7" x14ac:dyDescent="0.25">
      <c r="D522" s="957"/>
      <c r="E522" s="986"/>
      <c r="F522" s="986"/>
      <c r="G522" s="958"/>
    </row>
    <row r="523" spans="4:7" x14ac:dyDescent="0.25">
      <c r="D523" s="957"/>
      <c r="E523" s="986"/>
      <c r="F523" s="986"/>
      <c r="G523" s="958"/>
    </row>
    <row r="524" spans="4:7" x14ac:dyDescent="0.25">
      <c r="D524" s="957"/>
      <c r="E524" s="986"/>
      <c r="F524" s="986"/>
      <c r="G524" s="958"/>
    </row>
    <row r="525" spans="4:7" x14ac:dyDescent="0.25">
      <c r="D525" s="957"/>
      <c r="E525" s="986"/>
      <c r="F525" s="986"/>
      <c r="G525" s="958"/>
    </row>
    <row r="526" spans="4:7" x14ac:dyDescent="0.25">
      <c r="D526" s="957"/>
      <c r="E526" s="986"/>
      <c r="F526" s="986"/>
      <c r="G526" s="958"/>
    </row>
    <row r="527" spans="4:7" x14ac:dyDescent="0.25">
      <c r="D527" s="957"/>
      <c r="E527" s="986"/>
      <c r="F527" s="986"/>
      <c r="G527" s="958"/>
    </row>
    <row r="528" spans="4:7" x14ac:dyDescent="0.25">
      <c r="D528" s="957"/>
      <c r="E528" s="986"/>
      <c r="F528" s="986"/>
      <c r="G528" s="958"/>
    </row>
    <row r="529" spans="4:7" x14ac:dyDescent="0.25">
      <c r="D529" s="957"/>
      <c r="E529" s="986"/>
      <c r="F529" s="986"/>
      <c r="G529" s="958"/>
    </row>
    <row r="530" spans="4:7" x14ac:dyDescent="0.25">
      <c r="D530" s="957"/>
      <c r="E530" s="986"/>
      <c r="F530" s="986"/>
      <c r="G530" s="958"/>
    </row>
    <row r="531" spans="4:7" x14ac:dyDescent="0.25">
      <c r="D531" s="957"/>
      <c r="E531" s="986"/>
      <c r="F531" s="986"/>
      <c r="G531" s="958"/>
    </row>
    <row r="532" spans="4:7" x14ac:dyDescent="0.25">
      <c r="D532" s="957"/>
      <c r="E532" s="986"/>
      <c r="F532" s="986"/>
      <c r="G532" s="958"/>
    </row>
    <row r="533" spans="4:7" x14ac:dyDescent="0.25">
      <c r="D533" s="957"/>
      <c r="E533" s="986"/>
      <c r="F533" s="986"/>
      <c r="G533" s="958"/>
    </row>
    <row r="534" spans="4:7" x14ac:dyDescent="0.25">
      <c r="D534" s="957"/>
      <c r="E534" s="986"/>
      <c r="F534" s="986"/>
      <c r="G534" s="958"/>
    </row>
    <row r="535" spans="4:7" x14ac:dyDescent="0.25">
      <c r="D535" s="957"/>
      <c r="E535" s="986"/>
      <c r="F535" s="986"/>
      <c r="G535" s="958"/>
    </row>
    <row r="536" spans="4:7" x14ac:dyDescent="0.25">
      <c r="D536" s="957"/>
      <c r="E536" s="986"/>
      <c r="F536" s="986"/>
      <c r="G536" s="958"/>
    </row>
    <row r="537" spans="4:7" x14ac:dyDescent="0.25">
      <c r="D537" s="957"/>
      <c r="E537" s="986"/>
      <c r="F537" s="986"/>
      <c r="G537" s="958"/>
    </row>
    <row r="538" spans="4:7" x14ac:dyDescent="0.25">
      <c r="D538" s="957"/>
      <c r="E538" s="986"/>
      <c r="F538" s="986"/>
      <c r="G538" s="958"/>
    </row>
    <row r="549" spans="4:7" x14ac:dyDescent="0.25">
      <c r="D549" s="957"/>
      <c r="E549" s="986"/>
      <c r="F549" s="986"/>
      <c r="G549" s="958"/>
    </row>
    <row r="550" spans="4:7" x14ac:dyDescent="0.25">
      <c r="D550" s="957"/>
      <c r="E550" s="986"/>
      <c r="F550" s="986"/>
      <c r="G550" s="958"/>
    </row>
    <row r="551" spans="4:7" x14ac:dyDescent="0.25">
      <c r="D551" s="957"/>
      <c r="E551" s="986"/>
      <c r="F551" s="986"/>
      <c r="G551" s="958"/>
    </row>
    <row r="552" spans="4:7" x14ac:dyDescent="0.25">
      <c r="D552" s="957"/>
      <c r="E552" s="986"/>
      <c r="F552" s="986"/>
      <c r="G552" s="958"/>
    </row>
    <row r="553" spans="4:7" x14ac:dyDescent="0.25">
      <c r="D553" s="957"/>
      <c r="E553" s="986"/>
      <c r="F553" s="986"/>
      <c r="G553" s="958"/>
    </row>
    <row r="554" spans="4:7" x14ac:dyDescent="0.25">
      <c r="D554" s="957"/>
      <c r="E554" s="986"/>
      <c r="F554" s="986"/>
      <c r="G554" s="958"/>
    </row>
    <row r="555" spans="4:7" x14ac:dyDescent="0.25">
      <c r="D555" s="957"/>
      <c r="E555" s="986"/>
      <c r="F555" s="986"/>
      <c r="G555" s="958"/>
    </row>
    <row r="556" spans="4:7" x14ac:dyDescent="0.25">
      <c r="D556" s="957"/>
      <c r="E556" s="986"/>
      <c r="F556" s="986"/>
      <c r="G556" s="958"/>
    </row>
    <row r="557" spans="4:7" x14ac:dyDescent="0.25">
      <c r="D557" s="957"/>
      <c r="E557" s="986"/>
      <c r="F557" s="986"/>
      <c r="G557" s="958"/>
    </row>
    <row r="558" spans="4:7" x14ac:dyDescent="0.25">
      <c r="D558" s="957"/>
      <c r="E558" s="986"/>
      <c r="F558" s="986"/>
      <c r="G558" s="958"/>
    </row>
    <row r="559" spans="4:7" x14ac:dyDescent="0.25">
      <c r="D559" s="957"/>
      <c r="E559" s="986"/>
      <c r="F559" s="986"/>
      <c r="G559" s="958"/>
    </row>
    <row r="560" spans="4:7" x14ac:dyDescent="0.25">
      <c r="D560" s="957"/>
      <c r="E560" s="986"/>
      <c r="F560" s="986"/>
      <c r="G560" s="958"/>
    </row>
    <row r="561" spans="4:7" x14ac:dyDescent="0.25">
      <c r="D561" s="957"/>
      <c r="E561" s="986"/>
      <c r="F561" s="986"/>
      <c r="G561" s="958"/>
    </row>
    <row r="562" spans="4:7" x14ac:dyDescent="0.25">
      <c r="D562" s="957"/>
      <c r="E562" s="986"/>
      <c r="F562" s="986"/>
      <c r="G562" s="958"/>
    </row>
    <row r="563" spans="4:7" x14ac:dyDescent="0.25">
      <c r="D563" s="957"/>
      <c r="E563" s="986"/>
      <c r="F563" s="986"/>
      <c r="G563" s="958"/>
    </row>
    <row r="564" spans="4:7" x14ac:dyDescent="0.25">
      <c r="D564" s="957"/>
      <c r="E564" s="986"/>
      <c r="F564" s="986"/>
      <c r="G564" s="958"/>
    </row>
    <row r="565" spans="4:7" x14ac:dyDescent="0.25">
      <c r="D565" s="957"/>
      <c r="E565" s="986"/>
      <c r="F565" s="986"/>
      <c r="G565" s="958"/>
    </row>
    <row r="566" spans="4:7" x14ac:dyDescent="0.25">
      <c r="D566" s="957"/>
      <c r="E566" s="986"/>
      <c r="F566" s="986"/>
      <c r="G566" s="958"/>
    </row>
    <row r="567" spans="4:7" x14ac:dyDescent="0.25">
      <c r="D567" s="957"/>
      <c r="E567" s="986"/>
      <c r="F567" s="986"/>
      <c r="G567" s="958"/>
    </row>
    <row r="568" spans="4:7" x14ac:dyDescent="0.25">
      <c r="D568" s="957"/>
      <c r="E568" s="986"/>
      <c r="F568" s="986"/>
      <c r="G568" s="958"/>
    </row>
    <row r="569" spans="4:7" x14ac:dyDescent="0.25">
      <c r="D569" s="957"/>
      <c r="E569" s="986"/>
      <c r="F569" s="986"/>
      <c r="G569" s="958"/>
    </row>
    <row r="570" spans="4:7" x14ac:dyDescent="0.25">
      <c r="D570" s="957"/>
      <c r="E570" s="986"/>
      <c r="F570" s="986"/>
      <c r="G570" s="958"/>
    </row>
    <row r="571" spans="4:7" x14ac:dyDescent="0.25">
      <c r="D571" s="957"/>
      <c r="E571" s="986"/>
      <c r="F571" s="986"/>
      <c r="G571" s="958"/>
    </row>
    <row r="572" spans="4:7" x14ac:dyDescent="0.25">
      <c r="D572" s="957"/>
      <c r="E572" s="986"/>
      <c r="F572" s="986"/>
      <c r="G572" s="958"/>
    </row>
    <row r="573" spans="4:7" x14ac:dyDescent="0.25">
      <c r="D573" s="957"/>
      <c r="E573" s="986"/>
      <c r="F573" s="986"/>
      <c r="G573" s="958"/>
    </row>
    <row r="574" spans="4:7" x14ac:dyDescent="0.25">
      <c r="D574" s="957"/>
      <c r="E574" s="986"/>
      <c r="F574" s="986"/>
      <c r="G574" s="958"/>
    </row>
    <row r="575" spans="4:7" x14ac:dyDescent="0.25">
      <c r="D575" s="957"/>
      <c r="E575" s="986"/>
      <c r="F575" s="986"/>
      <c r="G575" s="958"/>
    </row>
    <row r="576" spans="4:7" x14ac:dyDescent="0.25">
      <c r="D576" s="957"/>
      <c r="E576" s="986"/>
      <c r="F576" s="986"/>
      <c r="G576" s="958"/>
    </row>
    <row r="577" spans="4:7" x14ac:dyDescent="0.25">
      <c r="D577" s="957"/>
      <c r="E577" s="986"/>
      <c r="F577" s="986"/>
      <c r="G577" s="958"/>
    </row>
    <row r="578" spans="4:7" x14ac:dyDescent="0.25">
      <c r="D578" s="957"/>
      <c r="E578" s="986"/>
      <c r="F578" s="986"/>
      <c r="G578" s="958"/>
    </row>
    <row r="579" spans="4:7" x14ac:dyDescent="0.25">
      <c r="D579" s="957"/>
      <c r="E579" s="986"/>
      <c r="F579" s="986"/>
      <c r="G579" s="958"/>
    </row>
    <row r="580" spans="4:7" x14ac:dyDescent="0.25">
      <c r="D580" s="957"/>
      <c r="E580" s="986"/>
      <c r="F580" s="986"/>
      <c r="G580" s="958"/>
    </row>
    <row r="581" spans="4:7" x14ac:dyDescent="0.25">
      <c r="D581" s="957"/>
      <c r="E581" s="986"/>
      <c r="F581" s="986"/>
      <c r="G581" s="958"/>
    </row>
    <row r="582" spans="4:7" x14ac:dyDescent="0.25">
      <c r="D582" s="957"/>
      <c r="E582" s="986"/>
      <c r="F582" s="986"/>
      <c r="G582" s="958"/>
    </row>
    <row r="583" spans="4:7" x14ac:dyDescent="0.25">
      <c r="D583" s="957"/>
      <c r="E583" s="986"/>
      <c r="F583" s="986"/>
      <c r="G583" s="958"/>
    </row>
    <row r="584" spans="4:7" x14ac:dyDescent="0.25">
      <c r="D584" s="957"/>
      <c r="E584" s="986"/>
      <c r="F584" s="986"/>
      <c r="G584" s="958"/>
    </row>
    <row r="585" spans="4:7" x14ac:dyDescent="0.25">
      <c r="D585" s="957"/>
      <c r="E585" s="986"/>
      <c r="F585" s="986"/>
      <c r="G585" s="958"/>
    </row>
    <row r="586" spans="4:7" x14ac:dyDescent="0.25">
      <c r="D586" s="957"/>
      <c r="E586" s="986"/>
      <c r="F586" s="986"/>
      <c r="G586" s="958"/>
    </row>
    <row r="597" spans="4:7" x14ac:dyDescent="0.25">
      <c r="D597" s="957"/>
      <c r="E597" s="986"/>
      <c r="F597" s="986"/>
      <c r="G597" s="958"/>
    </row>
    <row r="598" spans="4:7" x14ac:dyDescent="0.25">
      <c r="D598" s="957"/>
      <c r="E598" s="986"/>
      <c r="F598" s="986"/>
      <c r="G598" s="958"/>
    </row>
    <row r="599" spans="4:7" x14ac:dyDescent="0.25">
      <c r="D599" s="957"/>
      <c r="E599" s="986"/>
      <c r="F599" s="986"/>
      <c r="G599" s="958"/>
    </row>
    <row r="600" spans="4:7" x14ac:dyDescent="0.25">
      <c r="D600" s="957"/>
      <c r="E600" s="986"/>
      <c r="F600" s="986"/>
      <c r="G600" s="958"/>
    </row>
    <row r="601" spans="4:7" x14ac:dyDescent="0.25">
      <c r="D601" s="957"/>
      <c r="E601" s="986"/>
      <c r="F601" s="986"/>
      <c r="G601" s="958"/>
    </row>
    <row r="602" spans="4:7" x14ac:dyDescent="0.25">
      <c r="D602" s="957"/>
      <c r="E602" s="986"/>
      <c r="F602" s="986"/>
      <c r="G602" s="958"/>
    </row>
    <row r="603" spans="4:7" x14ac:dyDescent="0.25">
      <c r="D603" s="957"/>
      <c r="E603" s="986"/>
      <c r="F603" s="986"/>
      <c r="G603" s="958"/>
    </row>
    <row r="604" spans="4:7" x14ac:dyDescent="0.25">
      <c r="D604" s="957"/>
      <c r="E604" s="986"/>
      <c r="F604" s="986"/>
      <c r="G604" s="958"/>
    </row>
    <row r="605" spans="4:7" x14ac:dyDescent="0.25">
      <c r="D605" s="957"/>
      <c r="E605" s="986"/>
      <c r="F605" s="986"/>
      <c r="G605" s="958"/>
    </row>
    <row r="606" spans="4:7" x14ac:dyDescent="0.25">
      <c r="D606" s="957"/>
      <c r="E606" s="986"/>
      <c r="F606" s="986"/>
      <c r="G606" s="958"/>
    </row>
    <row r="607" spans="4:7" x14ac:dyDescent="0.25">
      <c r="D607" s="957"/>
      <c r="E607" s="986"/>
      <c r="F607" s="986"/>
      <c r="G607" s="958"/>
    </row>
    <row r="608" spans="4:7" x14ac:dyDescent="0.25">
      <c r="D608" s="957"/>
      <c r="E608" s="986"/>
      <c r="F608" s="986"/>
      <c r="G608" s="958"/>
    </row>
    <row r="609" spans="4:7" x14ac:dyDescent="0.25">
      <c r="D609" s="957"/>
      <c r="E609" s="986"/>
      <c r="F609" s="986"/>
      <c r="G609" s="958"/>
    </row>
    <row r="610" spans="4:7" x14ac:dyDescent="0.25">
      <c r="D610" s="957"/>
      <c r="E610" s="986"/>
      <c r="F610" s="986"/>
      <c r="G610" s="958"/>
    </row>
    <row r="611" spans="4:7" x14ac:dyDescent="0.25">
      <c r="D611" s="957"/>
      <c r="E611" s="986"/>
      <c r="F611" s="986"/>
      <c r="G611" s="958"/>
    </row>
    <row r="612" spans="4:7" x14ac:dyDescent="0.25">
      <c r="D612" s="957"/>
      <c r="E612" s="986"/>
      <c r="F612" s="986"/>
      <c r="G612" s="958"/>
    </row>
    <row r="613" spans="4:7" x14ac:dyDescent="0.25">
      <c r="D613" s="957"/>
      <c r="E613" s="986"/>
      <c r="F613" s="986"/>
      <c r="G613" s="958"/>
    </row>
    <row r="614" spans="4:7" x14ac:dyDescent="0.25">
      <c r="D614" s="957"/>
      <c r="E614" s="986"/>
      <c r="F614" s="986"/>
      <c r="G614" s="958"/>
    </row>
    <row r="615" spans="4:7" x14ac:dyDescent="0.25">
      <c r="D615" s="957"/>
      <c r="E615" s="986"/>
      <c r="F615" s="986"/>
      <c r="G615" s="958"/>
    </row>
    <row r="616" spans="4:7" x14ac:dyDescent="0.25">
      <c r="D616" s="957"/>
      <c r="E616" s="986"/>
      <c r="F616" s="986"/>
      <c r="G616" s="958"/>
    </row>
    <row r="617" spans="4:7" x14ac:dyDescent="0.25">
      <c r="D617" s="957"/>
      <c r="E617" s="986"/>
      <c r="F617" s="986"/>
      <c r="G617" s="958"/>
    </row>
    <row r="618" spans="4:7" x14ac:dyDescent="0.25">
      <c r="D618" s="957"/>
      <c r="E618" s="986"/>
      <c r="F618" s="986"/>
      <c r="G618" s="958"/>
    </row>
    <row r="619" spans="4:7" x14ac:dyDescent="0.25">
      <c r="D619" s="957"/>
      <c r="E619" s="986"/>
      <c r="F619" s="986"/>
      <c r="G619" s="958"/>
    </row>
    <row r="620" spans="4:7" x14ac:dyDescent="0.25">
      <c r="D620" s="957"/>
      <c r="E620" s="986"/>
      <c r="F620" s="986"/>
      <c r="G620" s="958"/>
    </row>
    <row r="621" spans="4:7" x14ac:dyDescent="0.25">
      <c r="D621" s="957"/>
      <c r="E621" s="986"/>
      <c r="F621" s="986"/>
      <c r="G621" s="958"/>
    </row>
    <row r="622" spans="4:7" x14ac:dyDescent="0.25">
      <c r="D622" s="957"/>
      <c r="E622" s="986"/>
      <c r="F622" s="986"/>
      <c r="G622" s="958"/>
    </row>
    <row r="623" spans="4:7" x14ac:dyDescent="0.25">
      <c r="D623" s="957"/>
      <c r="E623" s="986"/>
      <c r="F623" s="986"/>
      <c r="G623" s="958"/>
    </row>
    <row r="624" spans="4:7" x14ac:dyDescent="0.25">
      <c r="D624" s="957"/>
      <c r="E624" s="986"/>
      <c r="F624" s="986"/>
      <c r="G624" s="958"/>
    </row>
    <row r="625" spans="4:7" x14ac:dyDescent="0.25">
      <c r="D625" s="957"/>
      <c r="E625" s="986"/>
      <c r="F625" s="986"/>
      <c r="G625" s="958"/>
    </row>
    <row r="626" spans="4:7" x14ac:dyDescent="0.25">
      <c r="D626" s="957"/>
      <c r="E626" s="986"/>
      <c r="F626" s="986"/>
      <c r="G626" s="958"/>
    </row>
  </sheetData>
  <mergeCells count="33">
    <mergeCell ref="A332:I332"/>
    <mergeCell ref="D13:F13"/>
    <mergeCell ref="D43:F43"/>
    <mergeCell ref="D73:F73"/>
    <mergeCell ref="D107:F107"/>
    <mergeCell ref="D140:F140"/>
    <mergeCell ref="D173:F173"/>
    <mergeCell ref="D204:F205"/>
    <mergeCell ref="D235:F235"/>
    <mergeCell ref="D264:F264"/>
    <mergeCell ref="D296:F296"/>
    <mergeCell ref="A331:I331"/>
    <mergeCell ref="A344:I344"/>
    <mergeCell ref="A333:I333"/>
    <mergeCell ref="A334:I334"/>
    <mergeCell ref="A335:I335"/>
    <mergeCell ref="A336:I336"/>
    <mergeCell ref="A337:I337"/>
    <mergeCell ref="A338:I338"/>
    <mergeCell ref="A339:I339"/>
    <mergeCell ref="A340:I340"/>
    <mergeCell ref="A341:I341"/>
    <mergeCell ref="A342:I342"/>
    <mergeCell ref="A343:I343"/>
    <mergeCell ref="A351:I351"/>
    <mergeCell ref="A352:I352"/>
    <mergeCell ref="A353:I353"/>
    <mergeCell ref="A345:I345"/>
    <mergeCell ref="A346:I346"/>
    <mergeCell ref="A347:I347"/>
    <mergeCell ref="A348:I348"/>
    <mergeCell ref="A349:I349"/>
    <mergeCell ref="A350:I35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sqref="A1:G1048576"/>
    </sheetView>
  </sheetViews>
  <sheetFormatPr defaultRowHeight="15" x14ac:dyDescent="0.25"/>
  <cols>
    <col min="1" max="1" width="14.140625" customWidth="1"/>
    <col min="2" max="2" width="20.140625" style="365" customWidth="1"/>
    <col min="3" max="3" width="16.5703125" style="365" customWidth="1"/>
    <col min="4" max="4" width="15.5703125" style="365" customWidth="1"/>
    <col min="5" max="5" width="17.5703125" style="365" customWidth="1"/>
    <col min="6" max="6" width="16.7109375" style="365" customWidth="1"/>
    <col min="7" max="7" width="20.5703125" style="365" customWidth="1"/>
  </cols>
  <sheetData>
    <row r="1" spans="1:7" ht="15.75" x14ac:dyDescent="0.25">
      <c r="A1" s="363"/>
      <c r="B1" s="364"/>
      <c r="C1" s="364"/>
      <c r="D1" s="364"/>
      <c r="E1" s="364"/>
      <c r="F1" s="364"/>
      <c r="G1" s="364"/>
    </row>
    <row r="2" spans="1:7" ht="15.75" x14ac:dyDescent="0.25">
      <c r="D2" s="366" t="s">
        <v>325</v>
      </c>
    </row>
    <row r="3" spans="1:7" ht="15.75" x14ac:dyDescent="0.25">
      <c r="A3" s="367"/>
      <c r="B3" s="366"/>
      <c r="D3" s="366" t="s">
        <v>326</v>
      </c>
      <c r="E3" s="366"/>
      <c r="F3" s="366"/>
      <c r="G3" s="366"/>
    </row>
    <row r="4" spans="1:7" ht="15.75" x14ac:dyDescent="0.25">
      <c r="A4" s="363"/>
      <c r="B4" s="364"/>
      <c r="C4" s="364"/>
      <c r="D4" s="366" t="s">
        <v>327</v>
      </c>
      <c r="E4" s="366"/>
      <c r="G4" s="366"/>
    </row>
    <row r="5" spans="1:7" ht="16.5" thickBot="1" x14ac:dyDescent="0.3">
      <c r="A5" s="363"/>
      <c r="B5" s="364"/>
      <c r="C5" s="364"/>
      <c r="E5" s="364"/>
      <c r="F5" s="366"/>
      <c r="G5" s="366"/>
    </row>
    <row r="6" spans="1:7" ht="15.75" x14ac:dyDescent="0.25">
      <c r="A6" s="368"/>
      <c r="B6" s="369"/>
      <c r="C6" s="369"/>
      <c r="D6" s="370"/>
      <c r="E6" s="369"/>
      <c r="F6" s="370"/>
      <c r="G6" s="369"/>
    </row>
    <row r="7" spans="1:7" ht="32.25" thickBot="1" x14ac:dyDescent="0.3">
      <c r="A7" s="371"/>
      <c r="B7" s="372" t="s">
        <v>328</v>
      </c>
      <c r="C7" s="372" t="s">
        <v>329</v>
      </c>
      <c r="D7" s="372" t="s">
        <v>330</v>
      </c>
      <c r="E7" s="372" t="s">
        <v>331</v>
      </c>
      <c r="F7" s="373" t="s">
        <v>332</v>
      </c>
      <c r="G7" s="373" t="s">
        <v>333</v>
      </c>
    </row>
    <row r="8" spans="1:7" ht="15.75" x14ac:dyDescent="0.25">
      <c r="A8" s="374" t="s">
        <v>334</v>
      </c>
      <c r="B8" s="369" t="s">
        <v>335</v>
      </c>
      <c r="C8" s="369" t="s">
        <v>336</v>
      </c>
      <c r="D8" s="370" t="s">
        <v>337</v>
      </c>
      <c r="E8" s="369" t="s">
        <v>338</v>
      </c>
      <c r="F8" s="369" t="s">
        <v>339</v>
      </c>
      <c r="G8" s="369"/>
    </row>
    <row r="9" spans="1:7" ht="15.75" x14ac:dyDescent="0.25">
      <c r="A9" s="375">
        <v>1</v>
      </c>
      <c r="B9" s="375">
        <f>'[1]младш 8-10ч'!C91</f>
        <v>1298.5</v>
      </c>
      <c r="C9" s="376">
        <f>'[1]младш 8-10ч'!F91</f>
        <v>37.64</v>
      </c>
      <c r="D9" s="376">
        <f>'[1]младш 8-10ч'!G91</f>
        <v>35.51</v>
      </c>
      <c r="E9" s="376">
        <f>'[1]младш 8-10ч'!H91</f>
        <v>158.35000000000002</v>
      </c>
      <c r="F9" s="376">
        <f>'[1]младш 8-10ч'!I91</f>
        <v>1103.8499999999999</v>
      </c>
      <c r="G9" s="376">
        <f>'[1]младш 8-10ч'!J91</f>
        <v>43.34</v>
      </c>
    </row>
    <row r="10" spans="1:7" ht="15.75" x14ac:dyDescent="0.25">
      <c r="A10" s="377">
        <v>2</v>
      </c>
      <c r="B10" s="375">
        <f>'[1]младш 8-10ч'!C179</f>
        <v>1366</v>
      </c>
      <c r="C10" s="375">
        <f>'[1]младш 8-10ч'!F179</f>
        <v>44.03</v>
      </c>
      <c r="D10" s="375">
        <f>'[1]младш 8-10ч'!G179</f>
        <v>41.78</v>
      </c>
      <c r="E10" s="375">
        <f>'[1]младш 8-10ч'!H179</f>
        <v>153.88</v>
      </c>
      <c r="F10" s="375">
        <f>'[1]младш 8-10ч'!I179</f>
        <v>1165.5999999999999</v>
      </c>
      <c r="G10" s="375">
        <f>'[1]младш 8-10ч'!J179</f>
        <v>25.81</v>
      </c>
    </row>
    <row r="11" spans="1:7" ht="15.75" x14ac:dyDescent="0.25">
      <c r="A11" s="378">
        <v>3</v>
      </c>
      <c r="B11" s="375">
        <f>'[1]младш 8-10ч'!C271</f>
        <v>1379</v>
      </c>
      <c r="C11" s="375">
        <f>'[1]младш 8-10ч'!F271</f>
        <v>40.150000000000006</v>
      </c>
      <c r="D11" s="375">
        <f>'[1]младш 8-10ч'!G271</f>
        <v>39.050000000000004</v>
      </c>
      <c r="E11" s="375">
        <f>'[1]младш 8-10ч'!H271</f>
        <v>160.80000000000001</v>
      </c>
      <c r="F11" s="375">
        <f>'[1]младш 8-10ч'!I271</f>
        <v>1153.4000000000001</v>
      </c>
      <c r="G11" s="375">
        <f>'[1]младш 8-10ч'!J271</f>
        <v>26.064</v>
      </c>
    </row>
    <row r="12" spans="1:7" ht="15.75" x14ac:dyDescent="0.25">
      <c r="A12" s="377">
        <v>4</v>
      </c>
      <c r="B12" s="375">
        <f>'[1]младш 8-10ч'!C356</f>
        <v>1412</v>
      </c>
      <c r="C12" s="379">
        <f>'[1]младш 8-10ч'!F356</f>
        <v>31.85</v>
      </c>
      <c r="D12" s="379">
        <f>'[1]младш 8-10ч'!G356</f>
        <v>35.270000000000003</v>
      </c>
      <c r="E12" s="379">
        <f>'[1]младш 8-10ч'!H356</f>
        <v>158.65</v>
      </c>
      <c r="F12" s="379">
        <f>'[1]младш 8-10ч'!I356</f>
        <v>1080</v>
      </c>
      <c r="G12" s="379">
        <f>'[1]младш 8-10ч'!J356</f>
        <v>85.759999999999991</v>
      </c>
    </row>
    <row r="13" spans="1:7" ht="15.75" x14ac:dyDescent="0.25">
      <c r="A13" s="375">
        <v>5</v>
      </c>
      <c r="B13" s="376">
        <f>'[1]младш 8-10ч'!C447</f>
        <v>1385</v>
      </c>
      <c r="C13" s="376">
        <f>'[1]младш 8-10ч'!F447</f>
        <v>44.25</v>
      </c>
      <c r="D13" s="376">
        <f>'[1]младш 8-10ч'!G447</f>
        <v>40.17</v>
      </c>
      <c r="E13" s="376">
        <f>'[1]младш 8-10ч'!H447</f>
        <v>156.68</v>
      </c>
      <c r="F13" s="376">
        <f>'[1]младш 8-10ч'!I447</f>
        <v>1164.0999999999999</v>
      </c>
      <c r="G13" s="376">
        <f>'[1]младш 8-10ч'!J447</f>
        <v>34.799999999999997</v>
      </c>
    </row>
    <row r="14" spans="1:7" ht="15.75" x14ac:dyDescent="0.25">
      <c r="A14" s="380">
        <v>6</v>
      </c>
      <c r="B14" s="376">
        <f>'[1]младш 8-10ч'!C539</f>
        <v>1006</v>
      </c>
      <c r="C14" s="376">
        <f>'[1]младш 8-10ч'!F539</f>
        <v>43.040000000000006</v>
      </c>
      <c r="D14" s="376">
        <f>'[1]младш 8-10ч'!G539</f>
        <v>39.6</v>
      </c>
      <c r="E14" s="376">
        <f>'[1]младш 8-10ч'!H539</f>
        <v>154</v>
      </c>
      <c r="F14" s="376">
        <f>'[1]младш 8-10ч'!I539</f>
        <v>1143.2</v>
      </c>
      <c r="G14" s="376">
        <f>'[1]младш 8-10ч'!J539</f>
        <v>18.28</v>
      </c>
    </row>
    <row r="15" spans="1:7" ht="15.75" x14ac:dyDescent="0.25">
      <c r="A15" s="375">
        <v>7</v>
      </c>
      <c r="B15" s="379">
        <f>'[1]младш 8-10ч'!C625</f>
        <v>1373.5</v>
      </c>
      <c r="C15" s="379">
        <f>'[1]младш 8-10ч'!F625</f>
        <v>43.639999999999993</v>
      </c>
      <c r="D15" s="379">
        <f>'[1]младш 8-10ч'!G625</f>
        <v>41.080000000000005</v>
      </c>
      <c r="E15" s="379">
        <f>'[1]младш 8-10ч'!H625</f>
        <v>154.18</v>
      </c>
      <c r="F15" s="379">
        <f>'[1]младш 8-10ч'!I625</f>
        <v>1161.75</v>
      </c>
      <c r="G15" s="379">
        <f>'[1]младш 8-10ч'!J625</f>
        <v>21.52</v>
      </c>
    </row>
    <row r="16" spans="1:7" ht="15.75" x14ac:dyDescent="0.25">
      <c r="A16" s="380">
        <v>8</v>
      </c>
      <c r="B16" s="376">
        <f>'[1]младш 8-10ч'!C721</f>
        <v>1370</v>
      </c>
      <c r="C16" s="376">
        <f>'[1]младш 8-10ч'!F721</f>
        <v>40.879999999999995</v>
      </c>
      <c r="D16" s="376">
        <f>'[1]младш 8-10ч'!G721</f>
        <v>40.130000000000003</v>
      </c>
      <c r="E16" s="376">
        <f>'[1]младш 8-10ч'!H721</f>
        <v>154.44999999999999</v>
      </c>
      <c r="F16" s="376">
        <f>'[1]младш 8-10ч'!I721</f>
        <v>1140.8</v>
      </c>
      <c r="G16" s="376">
        <f>'[1]младш 8-10ч'!J721</f>
        <v>20.77375</v>
      </c>
    </row>
    <row r="17" spans="1:7" ht="15.75" x14ac:dyDescent="0.25">
      <c r="A17" s="375">
        <v>9</v>
      </c>
      <c r="B17" s="375">
        <f>'[1]младш 8-10ч'!C807</f>
        <v>1400</v>
      </c>
      <c r="C17" s="375">
        <f>'[1]младш 8-10ч'!F807</f>
        <v>37.380000000000003</v>
      </c>
      <c r="D17" s="375">
        <f>'[1]младш 8-10ч'!G807</f>
        <v>36.5</v>
      </c>
      <c r="E17" s="375">
        <f>'[1]младш 8-10ч'!H807</f>
        <v>161.04999999999998</v>
      </c>
      <c r="F17" s="375">
        <f>'[1]младш 8-10ч'!I807</f>
        <v>1120.0999999999999</v>
      </c>
      <c r="G17" s="375">
        <f>'[1]младш 8-10ч'!J807</f>
        <v>30.57</v>
      </c>
    </row>
    <row r="18" spans="1:7" ht="15.75" x14ac:dyDescent="0.25">
      <c r="A18" s="380">
        <v>10</v>
      </c>
      <c r="B18" s="379">
        <f>'[1]младш 8-10ч'!C913</f>
        <v>1096</v>
      </c>
      <c r="C18" s="379">
        <f>'[1]младш 8-10ч'!F913</f>
        <v>42.51</v>
      </c>
      <c r="D18" s="379">
        <f>'[1]младш 8-10ч'!G913</f>
        <v>41.05</v>
      </c>
      <c r="E18" s="379">
        <f>'[1]младш 8-10ч'!H913</f>
        <v>161.18</v>
      </c>
      <c r="F18" s="379">
        <f>'[1]младш 8-10ч'!I913</f>
        <v>1183</v>
      </c>
      <c r="G18" s="379">
        <f>'[1]младш 8-10ч'!J913</f>
        <v>69.52000000000001</v>
      </c>
    </row>
    <row r="19" spans="1:7" ht="15.75" x14ac:dyDescent="0.25">
      <c r="A19" s="375"/>
      <c r="B19" s="375"/>
      <c r="C19" s="375"/>
      <c r="D19" s="381"/>
      <c r="E19" s="375"/>
      <c r="F19" s="382"/>
      <c r="G19" s="375"/>
    </row>
    <row r="20" spans="1:7" ht="15.75" x14ac:dyDescent="0.25">
      <c r="A20" s="375" t="s">
        <v>340</v>
      </c>
      <c r="B20" s="380">
        <f>SUM(B9:B19)</f>
        <v>13086</v>
      </c>
      <c r="C20" s="380">
        <f>SUM(C9:C18)</f>
        <v>405.37</v>
      </c>
      <c r="D20" s="380">
        <f>SUM(D9:D19)</f>
        <v>390.14000000000004</v>
      </c>
      <c r="E20" s="380">
        <f>SUM(E9:E19)</f>
        <v>1573.2200000000003</v>
      </c>
      <c r="F20" s="383">
        <f>F9+F10+F11+F12+F13+F14+F15+F16+F17+F18</f>
        <v>11415.800000000001</v>
      </c>
      <c r="G20" s="380">
        <f>SUM(G9:G19)</f>
        <v>376.43775000000005</v>
      </c>
    </row>
    <row r="21" spans="1:7" ht="15.75" x14ac:dyDescent="0.25">
      <c r="A21" s="375" t="s">
        <v>341</v>
      </c>
      <c r="B21" s="375">
        <f t="shared" ref="B21:G21" si="0">AVERAGE(B9:B18)</f>
        <v>1308.5999999999999</v>
      </c>
      <c r="C21" s="375">
        <f t="shared" si="0"/>
        <v>40.536999999999999</v>
      </c>
      <c r="D21" s="381">
        <f t="shared" si="0"/>
        <v>39.014000000000003</v>
      </c>
      <c r="E21" s="375">
        <f t="shared" si="0"/>
        <v>157.32200000000003</v>
      </c>
      <c r="F21" s="382">
        <f t="shared" si="0"/>
        <v>1141.5800000000002</v>
      </c>
      <c r="G21" s="375">
        <f t="shared" si="0"/>
        <v>37.643775000000005</v>
      </c>
    </row>
    <row r="22" spans="1:7" ht="15.75" x14ac:dyDescent="0.25">
      <c r="A22" s="380"/>
      <c r="B22" s="380"/>
      <c r="C22" s="384"/>
      <c r="D22" s="385"/>
      <c r="E22" s="386"/>
      <c r="F22" s="387"/>
      <c r="G22" s="388"/>
    </row>
    <row r="23" spans="1:7" ht="15.75" x14ac:dyDescent="0.25">
      <c r="A23" s="375"/>
      <c r="B23" s="375"/>
      <c r="C23" s="375"/>
      <c r="D23" s="389"/>
      <c r="E23" s="390"/>
      <c r="F23" s="391"/>
      <c r="G23" s="392"/>
    </row>
    <row r="24" spans="1:7" ht="15.75" x14ac:dyDescent="0.25">
      <c r="A24" s="393"/>
      <c r="B24" s="394"/>
      <c r="C24" s="394"/>
      <c r="D24" s="395"/>
      <c r="E24" s="396"/>
      <c r="F24" s="397"/>
      <c r="G24" s="398"/>
    </row>
    <row r="25" spans="1:7" ht="16.5" thickBot="1" x14ac:dyDescent="0.3">
      <c r="A25" s="399"/>
      <c r="B25" s="400"/>
      <c r="C25" s="400"/>
      <c r="D25" s="401"/>
      <c r="E25" s="400"/>
      <c r="F25" s="402"/>
      <c r="G25" s="403"/>
    </row>
    <row r="28" spans="1:7" x14ac:dyDescent="0.25">
      <c r="A28" s="1206" t="s">
        <v>342</v>
      </c>
      <c r="B28" s="1206"/>
      <c r="C28" s="1206"/>
      <c r="D28" s="1206"/>
      <c r="E28" s="1206"/>
      <c r="F28" s="1206"/>
      <c r="G28" s="1206"/>
    </row>
  </sheetData>
  <mergeCells count="1">
    <mergeCell ref="A28:G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8"/>
  <sheetViews>
    <sheetView workbookViewId="0">
      <selection activeCell="V226" sqref="V226"/>
    </sheetView>
  </sheetViews>
  <sheetFormatPr defaultRowHeight="15" x14ac:dyDescent="0.25"/>
  <cols>
    <col min="1" max="1" width="20.28515625" customWidth="1"/>
    <col min="2" max="11" width="7.28515625"/>
    <col min="12" max="12" width="7.5703125" style="478" customWidth="1"/>
    <col min="13" max="13" width="8.42578125" customWidth="1"/>
    <col min="14" max="14" width="6.28515625" style="479" customWidth="1"/>
    <col min="15" max="15" width="7.28515625" customWidth="1"/>
    <col min="16" max="16" width="7.140625" style="415" customWidth="1"/>
    <col min="17" max="17" width="9.140625" customWidth="1"/>
    <col min="18" max="18" width="10.42578125" customWidth="1"/>
    <col min="19" max="19" width="15.28515625" customWidth="1"/>
    <col min="20" max="20" width="11.5703125" customWidth="1"/>
  </cols>
  <sheetData>
    <row r="1" spans="1:20" ht="15.75" x14ac:dyDescent="0.25">
      <c r="A1" s="404"/>
      <c r="B1" s="405" t="s">
        <v>343</v>
      </c>
      <c r="C1" s="405"/>
      <c r="D1" s="405"/>
      <c r="E1" s="405"/>
      <c r="F1" s="405"/>
      <c r="G1" s="406"/>
      <c r="H1" s="406"/>
      <c r="I1" s="406"/>
      <c r="J1" s="406"/>
      <c r="K1" s="406"/>
      <c r="L1" s="406"/>
      <c r="M1" s="407"/>
      <c r="N1" s="408"/>
      <c r="O1" s="407"/>
      <c r="P1" s="409"/>
    </row>
    <row r="2" spans="1:20" ht="15.75" thickBot="1" x14ac:dyDescent="0.3">
      <c r="A2" s="410"/>
      <c r="B2" s="410"/>
      <c r="C2" s="410"/>
      <c r="D2" s="410" t="s">
        <v>344</v>
      </c>
      <c r="E2" s="410"/>
      <c r="F2" s="410" t="s">
        <v>345</v>
      </c>
      <c r="G2" s="410"/>
      <c r="H2" s="410"/>
      <c r="I2" s="411"/>
      <c r="J2" s="365"/>
      <c r="K2" s="365"/>
      <c r="L2" s="412" t="s">
        <v>20</v>
      </c>
      <c r="M2" s="365"/>
      <c r="N2" s="413"/>
      <c r="O2" s="414"/>
    </row>
    <row r="3" spans="1:20" ht="15.75" thickBot="1" x14ac:dyDescent="0.3">
      <c r="A3" s="416" t="s">
        <v>346</v>
      </c>
      <c r="B3" s="417">
        <v>1</v>
      </c>
      <c r="C3" s="418">
        <v>2</v>
      </c>
      <c r="D3" s="419">
        <v>3</v>
      </c>
      <c r="E3" s="417">
        <v>4</v>
      </c>
      <c r="F3" s="417">
        <v>5</v>
      </c>
      <c r="G3" s="418">
        <v>6</v>
      </c>
      <c r="H3" s="417">
        <v>7</v>
      </c>
      <c r="I3" s="420">
        <v>8</v>
      </c>
      <c r="J3" s="417">
        <v>9</v>
      </c>
      <c r="K3" s="419">
        <v>10</v>
      </c>
      <c r="L3" s="421" t="s">
        <v>347</v>
      </c>
      <c r="M3" s="417" t="s">
        <v>348</v>
      </c>
      <c r="N3" s="422" t="s">
        <v>349</v>
      </c>
      <c r="O3" s="417" t="s">
        <v>350</v>
      </c>
      <c r="P3" s="423" t="s">
        <v>351</v>
      </c>
      <c r="Q3" s="424"/>
      <c r="R3" s="425"/>
      <c r="S3" s="425"/>
      <c r="T3" s="426"/>
    </row>
    <row r="4" spans="1:20" ht="15.75" thickBot="1" x14ac:dyDescent="0.3">
      <c r="A4" s="427"/>
      <c r="B4" s="428"/>
      <c r="C4" s="429"/>
      <c r="D4" s="430"/>
      <c r="E4" s="428"/>
      <c r="F4" s="428"/>
      <c r="G4" s="429"/>
      <c r="H4" s="428"/>
      <c r="I4" s="431"/>
      <c r="J4" s="428"/>
      <c r="K4" s="430"/>
      <c r="L4" s="432"/>
      <c r="M4" s="433"/>
      <c r="N4" s="434" t="s">
        <v>352</v>
      </c>
      <c r="O4" s="435"/>
      <c r="P4" s="436"/>
      <c r="R4" s="425"/>
      <c r="S4" s="425"/>
    </row>
    <row r="5" spans="1:20" ht="15.75" thickBot="1" x14ac:dyDescent="0.3">
      <c r="A5" s="437" t="s">
        <v>39</v>
      </c>
      <c r="B5" s="438">
        <v>22.4</v>
      </c>
      <c r="C5" s="438">
        <v>33.14</v>
      </c>
      <c r="D5" s="438">
        <v>27.7</v>
      </c>
      <c r="E5" s="438">
        <v>18</v>
      </c>
      <c r="F5" s="438">
        <v>34.299999999999997</v>
      </c>
      <c r="G5" s="438">
        <v>32.299999999999997</v>
      </c>
      <c r="H5" s="438">
        <v>26.5</v>
      </c>
      <c r="I5" s="438">
        <v>29.900000000000002</v>
      </c>
      <c r="J5" s="438">
        <v>24.499999999999996</v>
      </c>
      <c r="K5" s="438">
        <v>23.7</v>
      </c>
      <c r="L5" s="439">
        <v>272.44</v>
      </c>
      <c r="M5" s="440">
        <v>27.244</v>
      </c>
      <c r="N5" s="441">
        <v>278</v>
      </c>
      <c r="O5" s="442">
        <v>-5.5600000000000023</v>
      </c>
      <c r="P5" s="443">
        <v>-2</v>
      </c>
      <c r="Q5" s="425"/>
      <c r="R5" s="444"/>
      <c r="S5" s="444"/>
      <c r="T5" s="426"/>
    </row>
    <row r="6" spans="1:20" ht="15.75" thickBot="1" x14ac:dyDescent="0.3">
      <c r="A6" s="437" t="s">
        <v>38</v>
      </c>
      <c r="B6" s="438">
        <v>0.8</v>
      </c>
      <c r="C6" s="438">
        <v>0.3</v>
      </c>
      <c r="D6" s="438">
        <v>0.3</v>
      </c>
      <c r="E6" s="438">
        <v>0.4</v>
      </c>
      <c r="F6" s="438">
        <v>0.3</v>
      </c>
      <c r="G6" s="438">
        <v>0.3</v>
      </c>
      <c r="H6" s="438">
        <v>0.8</v>
      </c>
      <c r="I6" s="438">
        <v>0.3</v>
      </c>
      <c r="J6" s="438">
        <v>0.3</v>
      </c>
      <c r="K6" s="438">
        <v>0.5</v>
      </c>
      <c r="L6" s="439">
        <v>4.3</v>
      </c>
      <c r="M6" s="440">
        <v>0.43</v>
      </c>
      <c r="N6" s="445">
        <v>4.3</v>
      </c>
      <c r="O6" s="442">
        <v>0</v>
      </c>
      <c r="P6" s="443">
        <v>0</v>
      </c>
      <c r="Q6" s="425"/>
      <c r="R6" s="444"/>
      <c r="S6" s="444"/>
      <c r="T6" s="426"/>
    </row>
    <row r="7" spans="1:20" ht="15.75" thickBot="1" x14ac:dyDescent="0.3">
      <c r="A7" s="437" t="s">
        <v>30</v>
      </c>
      <c r="B7" s="438">
        <v>14.2</v>
      </c>
      <c r="C7" s="438">
        <v>11.7</v>
      </c>
      <c r="D7" s="438">
        <v>4.3</v>
      </c>
      <c r="E7" s="438">
        <v>10</v>
      </c>
      <c r="F7" s="438">
        <v>5</v>
      </c>
      <c r="G7" s="438">
        <v>13</v>
      </c>
      <c r="H7" s="438">
        <v>68</v>
      </c>
      <c r="I7" s="438">
        <v>5.5</v>
      </c>
      <c r="J7" s="438">
        <v>12</v>
      </c>
      <c r="K7" s="438">
        <v>9.9</v>
      </c>
      <c r="L7" s="439">
        <v>153.6</v>
      </c>
      <c r="M7" s="440">
        <v>15.36</v>
      </c>
      <c r="N7" s="441">
        <v>150</v>
      </c>
      <c r="O7" s="442">
        <v>3.5999999999999943</v>
      </c>
      <c r="P7" s="443">
        <v>2.4000000000000057</v>
      </c>
      <c r="Q7" s="425"/>
      <c r="R7" s="444"/>
      <c r="S7" s="444"/>
      <c r="T7" s="426"/>
    </row>
    <row r="8" spans="1:20" ht="15.75" thickBot="1" x14ac:dyDescent="0.3">
      <c r="A8" s="437" t="s">
        <v>170</v>
      </c>
      <c r="B8" s="438">
        <v>0.2</v>
      </c>
      <c r="C8" s="438">
        <v>0</v>
      </c>
      <c r="D8" s="438">
        <v>0.2</v>
      </c>
      <c r="E8" s="438">
        <v>0</v>
      </c>
      <c r="F8" s="438">
        <v>0</v>
      </c>
      <c r="G8" s="438">
        <v>0.2</v>
      </c>
      <c r="H8" s="438">
        <v>0</v>
      </c>
      <c r="I8" s="438">
        <v>0.2</v>
      </c>
      <c r="J8" s="438">
        <v>0</v>
      </c>
      <c r="K8" s="438">
        <v>0.2</v>
      </c>
      <c r="L8" s="439">
        <v>1</v>
      </c>
      <c r="M8" s="440">
        <v>0.1</v>
      </c>
      <c r="N8" s="422">
        <v>1</v>
      </c>
      <c r="O8" s="442">
        <v>0</v>
      </c>
      <c r="P8" s="443">
        <v>0</v>
      </c>
      <c r="Q8" s="425"/>
      <c r="R8" s="444"/>
      <c r="S8" s="444"/>
    </row>
    <row r="9" spans="1:20" ht="15.75" thickBot="1" x14ac:dyDescent="0.3">
      <c r="A9" s="446" t="s">
        <v>44</v>
      </c>
      <c r="B9" s="438">
        <v>25</v>
      </c>
      <c r="C9" s="438">
        <v>25</v>
      </c>
      <c r="D9" s="438">
        <v>25</v>
      </c>
      <c r="E9" s="438">
        <v>25</v>
      </c>
      <c r="F9" s="438">
        <v>25</v>
      </c>
      <c r="G9" s="438">
        <v>25</v>
      </c>
      <c r="H9" s="438">
        <v>25</v>
      </c>
      <c r="I9" s="438">
        <v>25</v>
      </c>
      <c r="J9" s="438">
        <v>25</v>
      </c>
      <c r="K9" s="438">
        <v>25</v>
      </c>
      <c r="L9" s="439">
        <v>250</v>
      </c>
      <c r="M9" s="440">
        <v>25</v>
      </c>
      <c r="N9" s="441"/>
      <c r="O9" s="442">
        <v>250</v>
      </c>
      <c r="P9" s="443" t="s">
        <v>378</v>
      </c>
      <c r="Q9" s="425"/>
      <c r="R9" s="444"/>
      <c r="S9" s="444"/>
      <c r="T9" s="426"/>
    </row>
    <row r="10" spans="1:20" ht="15.75" thickBot="1" x14ac:dyDescent="0.3">
      <c r="A10" s="446" t="s">
        <v>68</v>
      </c>
      <c r="B10" s="438">
        <v>25</v>
      </c>
      <c r="C10" s="438">
        <v>30</v>
      </c>
      <c r="D10" s="438">
        <v>0</v>
      </c>
      <c r="E10" s="438">
        <v>15</v>
      </c>
      <c r="F10" s="438">
        <v>7</v>
      </c>
      <c r="G10" s="438">
        <v>20</v>
      </c>
      <c r="H10" s="438">
        <v>15</v>
      </c>
      <c r="I10" s="438">
        <v>15</v>
      </c>
      <c r="J10" s="438">
        <v>24.6</v>
      </c>
      <c r="K10" s="438">
        <v>23</v>
      </c>
      <c r="L10" s="439">
        <v>174.6</v>
      </c>
      <c r="M10" s="440">
        <v>17.46</v>
      </c>
      <c r="N10" s="441"/>
      <c r="O10" s="442">
        <v>174.6</v>
      </c>
      <c r="P10" s="443" t="s">
        <v>378</v>
      </c>
      <c r="Q10" s="425"/>
      <c r="R10" s="444"/>
      <c r="S10" s="444"/>
      <c r="T10" s="426"/>
    </row>
    <row r="11" spans="1:20" ht="15.75" thickBot="1" x14ac:dyDescent="0.3">
      <c r="A11" s="437" t="s">
        <v>78</v>
      </c>
      <c r="B11" s="438">
        <v>30</v>
      </c>
      <c r="C11" s="438">
        <v>30</v>
      </c>
      <c r="D11" s="438">
        <v>30</v>
      </c>
      <c r="E11" s="438">
        <v>30</v>
      </c>
      <c r="F11" s="438">
        <v>30</v>
      </c>
      <c r="G11" s="438">
        <v>30</v>
      </c>
      <c r="H11" s="438">
        <v>30</v>
      </c>
      <c r="I11" s="438">
        <v>30</v>
      </c>
      <c r="J11" s="438">
        <v>30</v>
      </c>
      <c r="K11" s="438">
        <v>30</v>
      </c>
      <c r="L11" s="439">
        <v>300</v>
      </c>
      <c r="M11" s="440">
        <v>30</v>
      </c>
      <c r="N11" s="441">
        <v>300</v>
      </c>
      <c r="O11" s="442">
        <v>0</v>
      </c>
      <c r="P11" s="443">
        <v>0</v>
      </c>
      <c r="Q11" s="425"/>
      <c r="R11" s="444"/>
      <c r="S11" s="444"/>
      <c r="T11" s="426"/>
    </row>
    <row r="12" spans="1:20" ht="15.75" thickBot="1" x14ac:dyDescent="0.3">
      <c r="A12" s="437" t="s">
        <v>73</v>
      </c>
      <c r="B12" s="438">
        <v>25.7</v>
      </c>
      <c r="C12" s="438">
        <v>9</v>
      </c>
      <c r="D12" s="438">
        <v>38.5</v>
      </c>
      <c r="E12" s="438">
        <v>3.5</v>
      </c>
      <c r="F12" s="438">
        <v>8.25</v>
      </c>
      <c r="G12" s="438">
        <v>35</v>
      </c>
      <c r="H12" s="438">
        <v>7</v>
      </c>
      <c r="I12" s="438">
        <v>25.3</v>
      </c>
      <c r="J12" s="438">
        <v>1.1000000000000001</v>
      </c>
      <c r="K12" s="438">
        <v>40.099999999999994</v>
      </c>
      <c r="L12" s="439">
        <v>193.45</v>
      </c>
      <c r="M12" s="440">
        <v>19.344999999999999</v>
      </c>
      <c r="N12" s="445">
        <v>190</v>
      </c>
      <c r="O12" s="442">
        <v>3.4499999999999886</v>
      </c>
      <c r="P12" s="443">
        <v>1.8157894736842195</v>
      </c>
      <c r="Q12" s="425"/>
      <c r="R12" s="444"/>
      <c r="S12" s="444"/>
    </row>
    <row r="13" spans="1:20" ht="15.75" thickBot="1" x14ac:dyDescent="0.3">
      <c r="A13" s="437" t="s">
        <v>76</v>
      </c>
      <c r="B13" s="438">
        <v>15.2</v>
      </c>
      <c r="C13" s="438">
        <v>0</v>
      </c>
      <c r="D13" s="438">
        <v>0</v>
      </c>
      <c r="E13" s="438">
        <v>15.2</v>
      </c>
      <c r="F13" s="438">
        <v>0</v>
      </c>
      <c r="G13" s="438">
        <v>0</v>
      </c>
      <c r="H13" s="438">
        <v>15.2</v>
      </c>
      <c r="I13" s="438">
        <v>0</v>
      </c>
      <c r="J13" s="438">
        <v>0</v>
      </c>
      <c r="K13" s="438">
        <v>15.2</v>
      </c>
      <c r="L13" s="439">
        <v>60.8</v>
      </c>
      <c r="M13" s="440">
        <v>6.08</v>
      </c>
      <c r="N13" s="441"/>
      <c r="O13" s="442"/>
      <c r="P13" s="443" t="s">
        <v>378</v>
      </c>
      <c r="Q13" s="447"/>
      <c r="R13" s="444"/>
      <c r="S13" s="444"/>
      <c r="T13" s="426"/>
    </row>
    <row r="14" spans="1:20" ht="15.75" thickBot="1" x14ac:dyDescent="0.3">
      <c r="A14" s="437" t="s">
        <v>29</v>
      </c>
      <c r="B14" s="438">
        <v>20</v>
      </c>
      <c r="C14" s="438">
        <v>5</v>
      </c>
      <c r="D14" s="438">
        <v>0</v>
      </c>
      <c r="E14" s="438">
        <v>12</v>
      </c>
      <c r="F14" s="438">
        <v>0</v>
      </c>
      <c r="G14" s="438">
        <v>23.8</v>
      </c>
      <c r="H14" s="438">
        <v>0</v>
      </c>
      <c r="I14" s="438">
        <v>0</v>
      </c>
      <c r="J14" s="438">
        <v>0</v>
      </c>
      <c r="K14" s="438">
        <v>0</v>
      </c>
      <c r="L14" s="439">
        <v>60.8</v>
      </c>
      <c r="M14" s="440">
        <v>6.08</v>
      </c>
      <c r="N14" s="441">
        <v>60</v>
      </c>
      <c r="O14" s="442">
        <v>0.79999999999999716</v>
      </c>
      <c r="P14" s="443">
        <v>1.3333333333333144</v>
      </c>
      <c r="Q14" s="425"/>
      <c r="R14" s="444"/>
      <c r="S14" s="444"/>
      <c r="T14" s="426"/>
    </row>
    <row r="15" spans="1:20" ht="15.75" thickBot="1" x14ac:dyDescent="0.3">
      <c r="A15" s="448" t="s">
        <v>200</v>
      </c>
      <c r="B15" s="438">
        <v>0</v>
      </c>
      <c r="C15" s="438">
        <v>0</v>
      </c>
      <c r="D15" s="438">
        <v>0</v>
      </c>
      <c r="E15" s="438">
        <v>0</v>
      </c>
      <c r="F15" s="438">
        <v>30</v>
      </c>
      <c r="G15" s="438">
        <v>0</v>
      </c>
      <c r="H15" s="438">
        <v>0</v>
      </c>
      <c r="I15" s="438">
        <v>12</v>
      </c>
      <c r="J15" s="438">
        <v>0</v>
      </c>
      <c r="K15" s="438">
        <v>9</v>
      </c>
      <c r="L15" s="439">
        <v>51</v>
      </c>
      <c r="M15" s="440">
        <v>5.0999999999999996</v>
      </c>
      <c r="N15" s="441"/>
      <c r="O15" s="442">
        <v>51</v>
      </c>
      <c r="P15" s="443" t="s">
        <v>378</v>
      </c>
      <c r="Q15" s="425"/>
      <c r="R15" s="444"/>
      <c r="S15" s="444"/>
    </row>
    <row r="16" spans="1:20" ht="15.75" thickBot="1" x14ac:dyDescent="0.3">
      <c r="A16" s="448" t="s">
        <v>353</v>
      </c>
      <c r="B16" s="438">
        <v>0</v>
      </c>
      <c r="C16" s="438">
        <v>0</v>
      </c>
      <c r="D16" s="438">
        <v>0</v>
      </c>
      <c r="E16" s="438">
        <v>0</v>
      </c>
      <c r="F16" s="438">
        <v>0</v>
      </c>
      <c r="G16" s="438">
        <v>0</v>
      </c>
      <c r="H16" s="438">
        <v>0</v>
      </c>
      <c r="I16" s="438">
        <v>0</v>
      </c>
      <c r="J16" s="438">
        <v>0</v>
      </c>
      <c r="K16" s="438">
        <v>0</v>
      </c>
      <c r="L16" s="439">
        <v>0</v>
      </c>
      <c r="M16" s="440">
        <v>0</v>
      </c>
      <c r="N16" s="441"/>
      <c r="O16" s="442">
        <v>0</v>
      </c>
      <c r="P16" s="443" t="s">
        <v>378</v>
      </c>
      <c r="Q16" s="425"/>
      <c r="R16" s="444"/>
      <c r="S16" s="444"/>
    </row>
    <row r="17" spans="1:20" ht="15.75" thickBot="1" x14ac:dyDescent="0.3">
      <c r="A17" s="448" t="s">
        <v>99</v>
      </c>
      <c r="B17" s="438">
        <v>0</v>
      </c>
      <c r="C17" s="438">
        <v>23</v>
      </c>
      <c r="D17" s="438">
        <v>0</v>
      </c>
      <c r="E17" s="438">
        <v>0</v>
      </c>
      <c r="F17" s="438">
        <v>7</v>
      </c>
      <c r="G17" s="438">
        <v>1.75</v>
      </c>
      <c r="H17" s="438">
        <v>0</v>
      </c>
      <c r="I17" s="438">
        <v>0</v>
      </c>
      <c r="J17" s="438">
        <v>0</v>
      </c>
      <c r="K17" s="438">
        <v>0</v>
      </c>
      <c r="L17" s="439">
        <v>31.75</v>
      </c>
      <c r="M17" s="440">
        <v>3.1749999999999998</v>
      </c>
      <c r="N17" s="441"/>
      <c r="O17" s="442">
        <v>31.75</v>
      </c>
      <c r="P17" s="443" t="s">
        <v>378</v>
      </c>
      <c r="Q17" s="425"/>
      <c r="R17" s="444"/>
      <c r="S17" s="444"/>
    </row>
    <row r="18" spans="1:20" ht="15.75" thickBot="1" x14ac:dyDescent="0.3">
      <c r="A18" s="448" t="s">
        <v>154</v>
      </c>
      <c r="B18" s="438">
        <v>0</v>
      </c>
      <c r="C18" s="438">
        <v>0</v>
      </c>
      <c r="D18" s="438">
        <v>12</v>
      </c>
      <c r="E18" s="438">
        <v>0</v>
      </c>
      <c r="F18" s="438">
        <v>0</v>
      </c>
      <c r="G18" s="438">
        <v>0</v>
      </c>
      <c r="H18" s="438">
        <v>0</v>
      </c>
      <c r="I18" s="438">
        <v>0</v>
      </c>
      <c r="J18" s="438">
        <v>0</v>
      </c>
      <c r="K18" s="438">
        <v>0</v>
      </c>
      <c r="L18" s="439">
        <v>12</v>
      </c>
      <c r="M18" s="440">
        <v>1.2</v>
      </c>
      <c r="N18" s="441"/>
      <c r="O18" s="442">
        <v>12</v>
      </c>
      <c r="P18" s="443" t="s">
        <v>378</v>
      </c>
      <c r="Q18" s="425"/>
      <c r="R18" s="444"/>
      <c r="S18" s="444"/>
    </row>
    <row r="19" spans="1:20" ht="15.75" thickBot="1" x14ac:dyDescent="0.3">
      <c r="A19" s="448" t="s">
        <v>61</v>
      </c>
      <c r="B19" s="438">
        <v>6</v>
      </c>
      <c r="C19" s="438">
        <v>0</v>
      </c>
      <c r="D19" s="438">
        <v>0</v>
      </c>
      <c r="E19" s="438">
        <v>0</v>
      </c>
      <c r="F19" s="438">
        <v>0</v>
      </c>
      <c r="G19" s="438">
        <v>30</v>
      </c>
      <c r="H19" s="438">
        <v>0</v>
      </c>
      <c r="I19" s="438">
        <v>15</v>
      </c>
      <c r="J19" s="438">
        <v>0</v>
      </c>
      <c r="K19" s="438">
        <v>0</v>
      </c>
      <c r="L19" s="439">
        <v>51</v>
      </c>
      <c r="M19" s="440">
        <v>5.0999999999999996</v>
      </c>
      <c r="N19" s="441"/>
      <c r="O19" s="442">
        <v>51</v>
      </c>
      <c r="P19" s="443" t="s">
        <v>378</v>
      </c>
      <c r="Q19" s="425"/>
      <c r="R19" s="444"/>
      <c r="S19" s="444"/>
    </row>
    <row r="20" spans="1:20" ht="15.75" thickBot="1" x14ac:dyDescent="0.3">
      <c r="A20" s="448" t="s">
        <v>354</v>
      </c>
      <c r="B20" s="438">
        <v>0</v>
      </c>
      <c r="C20" s="438">
        <v>0</v>
      </c>
      <c r="D20" s="438">
        <v>0</v>
      </c>
      <c r="E20" s="438">
        <v>0</v>
      </c>
      <c r="F20" s="438">
        <v>0</v>
      </c>
      <c r="G20" s="438">
        <v>0</v>
      </c>
      <c r="H20" s="438">
        <v>0</v>
      </c>
      <c r="I20" s="438">
        <v>0</v>
      </c>
      <c r="J20" s="438">
        <v>0</v>
      </c>
      <c r="K20" s="438">
        <v>0</v>
      </c>
      <c r="L20" s="439">
        <v>0</v>
      </c>
      <c r="M20" s="440">
        <v>0</v>
      </c>
      <c r="N20" s="441"/>
      <c r="O20" s="442">
        <v>0</v>
      </c>
      <c r="P20" s="443" t="s">
        <v>378</v>
      </c>
      <c r="Q20" s="425"/>
      <c r="R20" s="444"/>
      <c r="S20" s="444"/>
    </row>
    <row r="21" spans="1:20" ht="15.75" thickBot="1" x14ac:dyDescent="0.3">
      <c r="A21" s="448" t="s">
        <v>355</v>
      </c>
      <c r="B21" s="438">
        <v>0</v>
      </c>
      <c r="C21" s="438">
        <v>0</v>
      </c>
      <c r="D21" s="438">
        <v>0</v>
      </c>
      <c r="E21" s="438">
        <v>0</v>
      </c>
      <c r="F21" s="438">
        <v>0</v>
      </c>
      <c r="G21" s="438">
        <v>0</v>
      </c>
      <c r="H21" s="438">
        <v>0</v>
      </c>
      <c r="I21" s="438">
        <v>0</v>
      </c>
      <c r="J21" s="438">
        <v>0</v>
      </c>
      <c r="K21" s="438">
        <v>0</v>
      </c>
      <c r="L21" s="439">
        <v>0</v>
      </c>
      <c r="M21" s="440">
        <v>0</v>
      </c>
      <c r="N21" s="441"/>
      <c r="O21" s="442">
        <v>0</v>
      </c>
      <c r="P21" s="443" t="s">
        <v>378</v>
      </c>
      <c r="Q21" s="425"/>
      <c r="R21" s="444"/>
      <c r="S21" s="444"/>
    </row>
    <row r="22" spans="1:20" ht="15.75" thickBot="1" x14ac:dyDescent="0.3">
      <c r="A22" s="448" t="s">
        <v>204</v>
      </c>
      <c r="B22" s="438">
        <v>0</v>
      </c>
      <c r="C22" s="438">
        <v>0</v>
      </c>
      <c r="D22" s="438">
        <v>0</v>
      </c>
      <c r="E22" s="438">
        <v>0</v>
      </c>
      <c r="F22" s="438">
        <v>6</v>
      </c>
      <c r="G22" s="438">
        <v>0</v>
      </c>
      <c r="H22" s="438">
        <v>6.6</v>
      </c>
      <c r="I22" s="438">
        <v>0</v>
      </c>
      <c r="J22" s="438">
        <v>0</v>
      </c>
      <c r="K22" s="438">
        <v>0</v>
      </c>
      <c r="L22" s="439">
        <v>12.6</v>
      </c>
      <c r="M22" s="440">
        <v>1.26</v>
      </c>
      <c r="N22" s="441"/>
      <c r="O22" s="442">
        <v>12.6</v>
      </c>
      <c r="P22" s="443" t="s">
        <v>378</v>
      </c>
      <c r="Q22" s="425"/>
      <c r="R22" s="444"/>
      <c r="S22" s="444"/>
    </row>
    <row r="23" spans="1:20" ht="15.75" thickBot="1" x14ac:dyDescent="0.3">
      <c r="A23" s="448" t="s">
        <v>356</v>
      </c>
      <c r="B23" s="438">
        <v>0</v>
      </c>
      <c r="C23" s="438">
        <v>0</v>
      </c>
      <c r="D23" s="438">
        <v>23</v>
      </c>
      <c r="E23" s="438">
        <v>0</v>
      </c>
      <c r="F23" s="438">
        <v>0</v>
      </c>
      <c r="G23" s="438">
        <v>0</v>
      </c>
      <c r="H23" s="438">
        <v>0</v>
      </c>
      <c r="I23" s="438">
        <v>0</v>
      </c>
      <c r="J23" s="438">
        <v>0</v>
      </c>
      <c r="K23" s="438">
        <v>0</v>
      </c>
      <c r="L23" s="439">
        <v>23</v>
      </c>
      <c r="M23" s="440">
        <v>2.2999999999999998</v>
      </c>
      <c r="N23" s="441"/>
      <c r="O23" s="442">
        <v>23</v>
      </c>
      <c r="P23" s="443" t="s">
        <v>378</v>
      </c>
      <c r="Q23" s="425"/>
      <c r="R23" s="444"/>
      <c r="S23" s="444"/>
    </row>
    <row r="24" spans="1:20" ht="15.75" thickBot="1" x14ac:dyDescent="0.3">
      <c r="A24" s="448" t="s">
        <v>275</v>
      </c>
      <c r="B24" s="438">
        <v>0</v>
      </c>
      <c r="C24" s="438">
        <v>0</v>
      </c>
      <c r="D24" s="438">
        <v>0</v>
      </c>
      <c r="E24" s="438">
        <v>0</v>
      </c>
      <c r="F24" s="438">
        <v>0</v>
      </c>
      <c r="G24" s="438">
        <v>0</v>
      </c>
      <c r="H24" s="438">
        <v>0</v>
      </c>
      <c r="I24" s="438">
        <v>0</v>
      </c>
      <c r="J24" s="438">
        <v>23</v>
      </c>
      <c r="K24" s="438">
        <v>0</v>
      </c>
      <c r="L24" s="439">
        <v>23</v>
      </c>
      <c r="M24" s="440">
        <v>2.2999999999999998</v>
      </c>
      <c r="N24" s="441"/>
      <c r="O24" s="442">
        <v>23</v>
      </c>
      <c r="P24" s="443" t="s">
        <v>378</v>
      </c>
      <c r="Q24" s="425"/>
      <c r="R24" s="444"/>
      <c r="S24" s="444"/>
    </row>
    <row r="25" spans="1:20" ht="15.75" thickBot="1" x14ac:dyDescent="0.3">
      <c r="A25" s="448" t="s">
        <v>187</v>
      </c>
      <c r="B25" s="438">
        <v>0</v>
      </c>
      <c r="C25" s="438">
        <v>0</v>
      </c>
      <c r="D25" s="438">
        <v>0</v>
      </c>
      <c r="E25" s="438">
        <v>25</v>
      </c>
      <c r="F25" s="438">
        <v>0</v>
      </c>
      <c r="G25" s="438">
        <v>0</v>
      </c>
      <c r="H25" s="438">
        <v>0</v>
      </c>
      <c r="I25" s="438">
        <v>0</v>
      </c>
      <c r="J25" s="438">
        <v>0</v>
      </c>
      <c r="K25" s="438">
        <v>0</v>
      </c>
      <c r="L25" s="439">
        <v>25</v>
      </c>
      <c r="M25" s="440">
        <v>2.5</v>
      </c>
      <c r="N25" s="441"/>
      <c r="O25" s="442">
        <v>25</v>
      </c>
      <c r="P25" s="443" t="s">
        <v>378</v>
      </c>
      <c r="Q25" s="425"/>
      <c r="R25" s="444"/>
      <c r="S25" s="444"/>
      <c r="T25" s="426"/>
    </row>
    <row r="26" spans="1:20" ht="15.75" thickBot="1" x14ac:dyDescent="0.3">
      <c r="A26" s="449" t="s">
        <v>60</v>
      </c>
      <c r="B26" s="438">
        <v>45</v>
      </c>
      <c r="C26" s="438">
        <v>130</v>
      </c>
      <c r="D26" s="438">
        <v>80.3</v>
      </c>
      <c r="E26" s="438">
        <v>108</v>
      </c>
      <c r="F26" s="438">
        <v>100.8</v>
      </c>
      <c r="G26" s="438">
        <v>25.9</v>
      </c>
      <c r="H26" s="438">
        <v>103</v>
      </c>
      <c r="I26" s="438">
        <v>151</v>
      </c>
      <c r="J26" s="438">
        <v>136.4</v>
      </c>
      <c r="K26" s="438">
        <v>48</v>
      </c>
      <c r="L26" s="439">
        <v>928.4</v>
      </c>
      <c r="M26" s="440">
        <v>92.84</v>
      </c>
      <c r="N26" s="441">
        <v>900</v>
      </c>
      <c r="O26" s="442">
        <v>28.399999999999977</v>
      </c>
      <c r="P26" s="443">
        <v>3.1555555555555515</v>
      </c>
      <c r="Q26" s="425"/>
      <c r="R26" s="444"/>
      <c r="S26" s="444"/>
      <c r="T26" s="426"/>
    </row>
    <row r="27" spans="1:20" ht="15.75" thickBot="1" x14ac:dyDescent="0.3">
      <c r="A27" s="448" t="s">
        <v>62</v>
      </c>
      <c r="B27" s="438">
        <v>8.6</v>
      </c>
      <c r="C27" s="438">
        <v>66</v>
      </c>
      <c r="D27" s="438">
        <v>54</v>
      </c>
      <c r="E27" s="438">
        <v>23</v>
      </c>
      <c r="F27" s="438">
        <v>46.4</v>
      </c>
      <c r="G27" s="438">
        <v>6.6</v>
      </c>
      <c r="H27" s="438">
        <v>41.6</v>
      </c>
      <c r="I27" s="438">
        <v>7</v>
      </c>
      <c r="J27" s="438">
        <v>27.7</v>
      </c>
      <c r="K27" s="438">
        <v>83</v>
      </c>
      <c r="L27" s="439">
        <v>363.9</v>
      </c>
      <c r="M27" s="440">
        <v>36.39</v>
      </c>
      <c r="N27" s="441"/>
      <c r="O27" s="442">
        <v>363.9</v>
      </c>
      <c r="P27" s="443" t="s">
        <v>378</v>
      </c>
      <c r="Q27" s="447"/>
      <c r="R27" s="444"/>
      <c r="S27" s="444"/>
    </row>
    <row r="28" spans="1:20" ht="15.75" thickBot="1" x14ac:dyDescent="0.3">
      <c r="A28" s="448" t="s">
        <v>63</v>
      </c>
      <c r="B28" s="438">
        <v>11.2</v>
      </c>
      <c r="C28" s="438">
        <v>22</v>
      </c>
      <c r="D28" s="438">
        <v>35</v>
      </c>
      <c r="E28" s="438">
        <v>25</v>
      </c>
      <c r="F28" s="438">
        <v>11</v>
      </c>
      <c r="G28" s="438">
        <v>21.2</v>
      </c>
      <c r="H28" s="438">
        <v>30.699999999999996</v>
      </c>
      <c r="I28" s="438">
        <v>19.2</v>
      </c>
      <c r="J28" s="438">
        <v>7.5</v>
      </c>
      <c r="K28" s="438">
        <v>26.4</v>
      </c>
      <c r="L28" s="439">
        <v>209.2</v>
      </c>
      <c r="M28" s="440">
        <v>20.919999999999998</v>
      </c>
      <c r="N28" s="441"/>
      <c r="O28" s="442">
        <v>209.2</v>
      </c>
      <c r="P28" s="443" t="s">
        <v>378</v>
      </c>
      <c r="Q28" s="447"/>
      <c r="R28" s="444"/>
      <c r="S28" s="444"/>
    </row>
    <row r="29" spans="1:20" ht="15.75" thickBot="1" x14ac:dyDescent="0.3">
      <c r="A29" s="448" t="s">
        <v>229</v>
      </c>
      <c r="B29" s="438">
        <v>0</v>
      </c>
      <c r="C29" s="438">
        <v>0</v>
      </c>
      <c r="D29" s="438">
        <v>0</v>
      </c>
      <c r="E29" s="438">
        <v>0</v>
      </c>
      <c r="F29" s="438">
        <v>0</v>
      </c>
      <c r="G29" s="438">
        <v>38.299999999999997</v>
      </c>
      <c r="H29" s="438">
        <v>0</v>
      </c>
      <c r="I29" s="438">
        <v>24</v>
      </c>
      <c r="J29" s="438">
        <v>0</v>
      </c>
      <c r="K29" s="438">
        <v>0</v>
      </c>
      <c r="L29" s="439">
        <v>62.3</v>
      </c>
      <c r="M29" s="440">
        <v>6.2299999999999995</v>
      </c>
      <c r="N29" s="441"/>
      <c r="O29" s="442">
        <v>62.3</v>
      </c>
      <c r="P29" s="443" t="s">
        <v>378</v>
      </c>
      <c r="Q29" s="447"/>
      <c r="R29" s="444"/>
      <c r="S29" s="444"/>
    </row>
    <row r="30" spans="1:20" ht="15.75" thickBot="1" x14ac:dyDescent="0.3">
      <c r="A30" s="448" t="s">
        <v>72</v>
      </c>
      <c r="B30" s="438">
        <v>149</v>
      </c>
      <c r="C30" s="438">
        <v>0</v>
      </c>
      <c r="D30" s="438">
        <v>36</v>
      </c>
      <c r="E30" s="438">
        <v>30</v>
      </c>
      <c r="F30" s="438">
        <v>18</v>
      </c>
      <c r="G30" s="438">
        <v>0</v>
      </c>
      <c r="H30" s="438">
        <v>39</v>
      </c>
      <c r="I30" s="438">
        <v>37</v>
      </c>
      <c r="J30" s="438">
        <v>44.2</v>
      </c>
      <c r="K30" s="438">
        <v>54</v>
      </c>
      <c r="L30" s="439">
        <v>407.2</v>
      </c>
      <c r="M30" s="440">
        <v>40.72</v>
      </c>
      <c r="N30" s="441"/>
      <c r="O30" s="442">
        <v>407.2</v>
      </c>
      <c r="P30" s="443" t="s">
        <v>378</v>
      </c>
      <c r="Q30" s="447"/>
      <c r="R30" s="444"/>
      <c r="S30" s="444"/>
    </row>
    <row r="31" spans="1:20" ht="15.75" thickBot="1" x14ac:dyDescent="0.3">
      <c r="A31" s="448" t="s">
        <v>108</v>
      </c>
      <c r="B31" s="438">
        <v>0</v>
      </c>
      <c r="C31" s="438">
        <v>40</v>
      </c>
      <c r="D31" s="438">
        <v>0</v>
      </c>
      <c r="E31" s="438">
        <v>0</v>
      </c>
      <c r="F31" s="438">
        <v>40</v>
      </c>
      <c r="G31" s="438">
        <v>0</v>
      </c>
      <c r="H31" s="438">
        <v>40</v>
      </c>
      <c r="I31" s="438">
        <v>0</v>
      </c>
      <c r="J31" s="438">
        <v>0</v>
      </c>
      <c r="K31" s="438">
        <v>40</v>
      </c>
      <c r="L31" s="439">
        <v>160</v>
      </c>
      <c r="M31" s="440">
        <v>16</v>
      </c>
      <c r="N31" s="441"/>
      <c r="O31" s="442">
        <v>160</v>
      </c>
      <c r="P31" s="443" t="s">
        <v>378</v>
      </c>
      <c r="Q31" s="447"/>
      <c r="R31" s="444"/>
      <c r="S31" s="444"/>
    </row>
    <row r="32" spans="1:20" ht="15.75" thickBot="1" x14ac:dyDescent="0.3">
      <c r="A32" s="448" t="s">
        <v>357</v>
      </c>
      <c r="B32" s="438">
        <v>0</v>
      </c>
      <c r="C32" s="438">
        <v>0</v>
      </c>
      <c r="D32" s="438">
        <v>0</v>
      </c>
      <c r="E32" s="438">
        <v>0</v>
      </c>
      <c r="F32" s="438">
        <v>0</v>
      </c>
      <c r="G32" s="438">
        <v>0</v>
      </c>
      <c r="H32" s="438">
        <v>0</v>
      </c>
      <c r="I32" s="438">
        <v>0</v>
      </c>
      <c r="J32" s="438">
        <v>0</v>
      </c>
      <c r="K32" s="438">
        <v>0</v>
      </c>
      <c r="L32" s="439">
        <v>0</v>
      </c>
      <c r="M32" s="440">
        <v>0</v>
      </c>
      <c r="N32" s="441"/>
      <c r="O32" s="442">
        <v>0</v>
      </c>
      <c r="P32" s="443" t="s">
        <v>378</v>
      </c>
      <c r="Q32" s="447"/>
      <c r="R32" s="444"/>
      <c r="S32" s="444"/>
    </row>
    <row r="33" spans="1:19" ht="15.75" thickBot="1" x14ac:dyDescent="0.3">
      <c r="A33" s="448" t="s">
        <v>358</v>
      </c>
      <c r="B33" s="438">
        <v>0</v>
      </c>
      <c r="C33" s="438">
        <v>0</v>
      </c>
      <c r="D33" s="438">
        <v>50</v>
      </c>
      <c r="E33" s="438">
        <v>0</v>
      </c>
      <c r="F33" s="438">
        <v>0</v>
      </c>
      <c r="G33" s="438">
        <v>50</v>
      </c>
      <c r="H33" s="438">
        <v>0</v>
      </c>
      <c r="I33" s="438">
        <v>0</v>
      </c>
      <c r="J33" s="438">
        <v>50</v>
      </c>
      <c r="K33" s="438">
        <v>0</v>
      </c>
      <c r="L33" s="439">
        <v>150</v>
      </c>
      <c r="M33" s="440">
        <v>15</v>
      </c>
      <c r="N33" s="441"/>
      <c r="O33" s="442">
        <v>150</v>
      </c>
      <c r="P33" s="443" t="s">
        <v>378</v>
      </c>
      <c r="Q33" s="447"/>
      <c r="R33" s="444"/>
      <c r="S33" s="444"/>
    </row>
    <row r="34" spans="1:19" ht="15.75" thickBot="1" x14ac:dyDescent="0.3">
      <c r="A34" s="448" t="s">
        <v>359</v>
      </c>
      <c r="B34" s="438">
        <v>50</v>
      </c>
      <c r="C34" s="438">
        <v>0</v>
      </c>
      <c r="D34" s="438">
        <v>0</v>
      </c>
      <c r="E34" s="438">
        <v>50</v>
      </c>
      <c r="F34" s="438">
        <v>0</v>
      </c>
      <c r="G34" s="438">
        <v>0</v>
      </c>
      <c r="H34" s="438">
        <v>0</v>
      </c>
      <c r="I34" s="438">
        <v>50</v>
      </c>
      <c r="J34" s="438">
        <v>0</v>
      </c>
      <c r="K34" s="438">
        <v>0</v>
      </c>
      <c r="L34" s="439">
        <v>150</v>
      </c>
      <c r="M34" s="440">
        <v>15</v>
      </c>
      <c r="N34" s="441"/>
      <c r="O34" s="442">
        <v>150</v>
      </c>
      <c r="P34" s="443" t="s">
        <v>378</v>
      </c>
      <c r="Q34" s="447"/>
      <c r="R34" s="444"/>
      <c r="S34" s="444"/>
    </row>
    <row r="35" spans="1:19" ht="15.75" thickBot="1" x14ac:dyDescent="0.3">
      <c r="A35" s="450" t="s">
        <v>211</v>
      </c>
      <c r="B35" s="438">
        <v>0</v>
      </c>
      <c r="C35" s="438">
        <v>0</v>
      </c>
      <c r="D35" s="438">
        <v>0</v>
      </c>
      <c r="E35" s="438">
        <v>0</v>
      </c>
      <c r="F35" s="438">
        <v>1.2</v>
      </c>
      <c r="G35" s="438">
        <v>0</v>
      </c>
      <c r="H35" s="438">
        <v>0</v>
      </c>
      <c r="I35" s="438">
        <v>1</v>
      </c>
      <c r="J35" s="438">
        <v>0</v>
      </c>
      <c r="K35" s="438">
        <v>0</v>
      </c>
      <c r="L35" s="439">
        <v>2.2000000000000002</v>
      </c>
      <c r="M35" s="440">
        <v>0.22000000000000003</v>
      </c>
      <c r="N35" s="441"/>
      <c r="O35" s="442">
        <v>2.2000000000000002</v>
      </c>
      <c r="P35" s="443" t="s">
        <v>378</v>
      </c>
      <c r="Q35" s="447"/>
      <c r="R35" s="444"/>
      <c r="S35" s="444"/>
    </row>
    <row r="36" spans="1:19" ht="15.75" thickBot="1" x14ac:dyDescent="0.3">
      <c r="A36" s="449" t="s">
        <v>34</v>
      </c>
      <c r="B36" s="438">
        <v>14.2</v>
      </c>
      <c r="C36" s="438">
        <v>16</v>
      </c>
      <c r="D36" s="438">
        <v>15.7</v>
      </c>
      <c r="E36" s="438">
        <v>7.5</v>
      </c>
      <c r="F36" s="438">
        <v>15.5</v>
      </c>
      <c r="G36" s="438">
        <v>14.2</v>
      </c>
      <c r="H36" s="438">
        <v>13.1</v>
      </c>
      <c r="I36" s="438">
        <v>16</v>
      </c>
      <c r="J36" s="438">
        <v>12.1</v>
      </c>
      <c r="K36" s="438">
        <v>9.8000000000000007</v>
      </c>
      <c r="L36" s="439">
        <v>134.1</v>
      </c>
      <c r="M36" s="440">
        <v>13.41</v>
      </c>
      <c r="N36" s="441">
        <v>135</v>
      </c>
      <c r="O36" s="442">
        <v>-0.90000000000000568</v>
      </c>
      <c r="P36" s="443">
        <v>-0.6666666666666714</v>
      </c>
      <c r="Q36" s="447"/>
      <c r="R36" s="444"/>
      <c r="S36" s="444"/>
    </row>
    <row r="37" spans="1:19" ht="15.75" thickBot="1" x14ac:dyDescent="0.3">
      <c r="A37" s="449" t="s">
        <v>64</v>
      </c>
      <c r="B37" s="438">
        <v>6.8</v>
      </c>
      <c r="C37" s="438">
        <v>5.1999999999999993</v>
      </c>
      <c r="D37" s="438">
        <v>8.1</v>
      </c>
      <c r="E37" s="438">
        <v>11</v>
      </c>
      <c r="F37" s="438">
        <v>5.0999999999999996</v>
      </c>
      <c r="G37" s="438">
        <v>6.85</v>
      </c>
      <c r="H37" s="438">
        <v>6</v>
      </c>
      <c r="I37" s="438">
        <v>6.1</v>
      </c>
      <c r="J37" s="438">
        <v>5.6</v>
      </c>
      <c r="K37" s="438">
        <v>8.5</v>
      </c>
      <c r="L37" s="439">
        <v>69.25</v>
      </c>
      <c r="M37" s="440">
        <v>6.9249999999999998</v>
      </c>
      <c r="N37" s="441">
        <v>68</v>
      </c>
      <c r="O37" s="442">
        <v>1.25</v>
      </c>
      <c r="P37" s="443">
        <v>1.8382352941176379</v>
      </c>
      <c r="Q37" s="447"/>
      <c r="R37" s="444"/>
      <c r="S37" s="444"/>
    </row>
    <row r="38" spans="1:19" ht="15.75" thickBot="1" x14ac:dyDescent="0.3">
      <c r="A38" s="451" t="s">
        <v>46</v>
      </c>
      <c r="B38" s="438">
        <v>70</v>
      </c>
      <c r="C38" s="438">
        <v>70</v>
      </c>
      <c r="D38" s="438">
        <v>60</v>
      </c>
      <c r="E38" s="438">
        <v>60</v>
      </c>
      <c r="F38" s="438">
        <v>70</v>
      </c>
      <c r="G38" s="438">
        <v>70</v>
      </c>
      <c r="H38" s="438">
        <v>70</v>
      </c>
      <c r="I38" s="438">
        <v>70</v>
      </c>
      <c r="J38" s="438">
        <v>70</v>
      </c>
      <c r="K38" s="438">
        <v>60</v>
      </c>
      <c r="L38" s="439">
        <v>670</v>
      </c>
      <c r="M38" s="440">
        <v>67</v>
      </c>
      <c r="N38" s="441"/>
      <c r="O38" s="442">
        <v>670</v>
      </c>
      <c r="P38" s="443" t="s">
        <v>378</v>
      </c>
      <c r="Q38" s="447"/>
      <c r="R38" s="444"/>
      <c r="S38" s="444"/>
    </row>
    <row r="39" spans="1:19" ht="15.75" thickBot="1" x14ac:dyDescent="0.3">
      <c r="A39" s="451" t="s">
        <v>122</v>
      </c>
      <c r="B39" s="438">
        <v>0</v>
      </c>
      <c r="C39" s="438">
        <v>26</v>
      </c>
      <c r="D39" s="438">
        <v>0</v>
      </c>
      <c r="E39" s="438">
        <v>0</v>
      </c>
      <c r="F39" s="438">
        <v>0</v>
      </c>
      <c r="G39" s="438">
        <v>26</v>
      </c>
      <c r="H39" s="438">
        <v>0</v>
      </c>
      <c r="I39" s="438">
        <v>0</v>
      </c>
      <c r="J39" s="438">
        <v>26</v>
      </c>
      <c r="K39" s="438">
        <v>0</v>
      </c>
      <c r="L39" s="439">
        <v>78</v>
      </c>
      <c r="M39" s="440">
        <v>7.8</v>
      </c>
      <c r="N39" s="441"/>
      <c r="O39" s="442">
        <v>78</v>
      </c>
      <c r="P39" s="443" t="s">
        <v>378</v>
      </c>
      <c r="Q39" s="425"/>
      <c r="R39" s="444"/>
      <c r="S39" s="444"/>
    </row>
    <row r="40" spans="1:19" ht="15.75" thickBot="1" x14ac:dyDescent="0.3">
      <c r="A40" s="451" t="s">
        <v>360</v>
      </c>
      <c r="B40" s="438">
        <v>0</v>
      </c>
      <c r="C40" s="438">
        <v>0</v>
      </c>
      <c r="D40" s="438">
        <v>0</v>
      </c>
      <c r="E40" s="438">
        <v>0</v>
      </c>
      <c r="F40" s="438">
        <v>0</v>
      </c>
      <c r="G40" s="438">
        <v>0</v>
      </c>
      <c r="H40" s="438">
        <v>0</v>
      </c>
      <c r="I40" s="438">
        <v>0</v>
      </c>
      <c r="J40" s="438">
        <v>0</v>
      </c>
      <c r="K40" s="438">
        <v>0</v>
      </c>
      <c r="L40" s="439">
        <v>0</v>
      </c>
      <c r="M40" s="440">
        <v>0</v>
      </c>
      <c r="N40" s="441"/>
      <c r="O40" s="442">
        <v>0</v>
      </c>
      <c r="P40" s="443" t="s">
        <v>378</v>
      </c>
      <c r="Q40" s="425"/>
      <c r="R40" s="444"/>
      <c r="S40" s="444"/>
    </row>
    <row r="41" spans="1:19" ht="15.75" thickBot="1" x14ac:dyDescent="0.3">
      <c r="A41" s="451" t="s">
        <v>361</v>
      </c>
      <c r="B41" s="438">
        <v>2.5</v>
      </c>
      <c r="C41" s="438">
        <v>0</v>
      </c>
      <c r="D41" s="438">
        <v>0</v>
      </c>
      <c r="E41" s="438">
        <v>0</v>
      </c>
      <c r="F41" s="438">
        <v>0</v>
      </c>
      <c r="G41" s="438">
        <v>0</v>
      </c>
      <c r="H41" s="438">
        <v>2.5</v>
      </c>
      <c r="I41" s="438">
        <v>0</v>
      </c>
      <c r="J41" s="438">
        <v>0</v>
      </c>
      <c r="K41" s="438">
        <v>0</v>
      </c>
      <c r="L41" s="439">
        <v>5</v>
      </c>
      <c r="M41" s="440">
        <v>0.5</v>
      </c>
      <c r="N41" s="441"/>
      <c r="O41" s="442">
        <v>5</v>
      </c>
      <c r="P41" s="443" t="s">
        <v>378</v>
      </c>
      <c r="Q41" s="447"/>
      <c r="R41" s="444"/>
      <c r="S41" s="444"/>
    </row>
    <row r="42" spans="1:19" ht="15.75" thickBot="1" x14ac:dyDescent="0.3">
      <c r="A42" s="449" t="s">
        <v>135</v>
      </c>
      <c r="B42" s="438">
        <v>20</v>
      </c>
      <c r="C42" s="438">
        <v>10</v>
      </c>
      <c r="D42" s="438">
        <v>0</v>
      </c>
      <c r="E42" s="438">
        <v>0</v>
      </c>
      <c r="F42" s="438">
        <v>0</v>
      </c>
      <c r="G42" s="438">
        <v>0</v>
      </c>
      <c r="H42" s="438">
        <v>0</v>
      </c>
      <c r="I42" s="438">
        <v>0</v>
      </c>
      <c r="J42" s="438">
        <v>0</v>
      </c>
      <c r="K42" s="438">
        <v>0</v>
      </c>
      <c r="L42" s="439">
        <v>30</v>
      </c>
      <c r="M42" s="440">
        <v>3</v>
      </c>
      <c r="N42" s="441"/>
      <c r="O42" s="442">
        <v>30</v>
      </c>
      <c r="P42" s="443" t="s">
        <v>378</v>
      </c>
      <c r="Q42" s="447"/>
      <c r="R42" s="444"/>
      <c r="S42" s="444"/>
    </row>
    <row r="43" spans="1:19" ht="15.75" thickBot="1" x14ac:dyDescent="0.3">
      <c r="A43" s="449" t="s">
        <v>50</v>
      </c>
      <c r="B43" s="438">
        <v>90</v>
      </c>
      <c r="C43" s="438">
        <v>0</v>
      </c>
      <c r="D43" s="438">
        <v>90</v>
      </c>
      <c r="E43" s="438">
        <v>90</v>
      </c>
      <c r="F43" s="438">
        <v>0</v>
      </c>
      <c r="G43" s="438">
        <v>90</v>
      </c>
      <c r="H43" s="438">
        <v>90</v>
      </c>
      <c r="I43" s="438">
        <v>90</v>
      </c>
      <c r="J43" s="438">
        <v>90</v>
      </c>
      <c r="K43" s="438">
        <v>90</v>
      </c>
      <c r="L43" s="439">
        <v>720</v>
      </c>
      <c r="M43" s="440">
        <v>72</v>
      </c>
      <c r="N43" s="441">
        <v>750</v>
      </c>
      <c r="O43" s="442">
        <v>-30</v>
      </c>
      <c r="P43" s="443">
        <v>-4</v>
      </c>
      <c r="Q43" s="447"/>
      <c r="R43" s="444"/>
      <c r="S43" s="444"/>
    </row>
    <row r="44" spans="1:19" ht="15.75" thickBot="1" x14ac:dyDescent="0.3">
      <c r="A44" s="448" t="s">
        <v>362</v>
      </c>
      <c r="B44" s="438">
        <v>0</v>
      </c>
      <c r="C44" s="438">
        <v>0</v>
      </c>
      <c r="D44" s="438">
        <v>13</v>
      </c>
      <c r="E44" s="438">
        <v>0</v>
      </c>
      <c r="F44" s="438">
        <v>0</v>
      </c>
      <c r="G44" s="438">
        <v>0</v>
      </c>
      <c r="H44" s="438">
        <v>0</v>
      </c>
      <c r="I44" s="438">
        <v>0</v>
      </c>
      <c r="J44" s="438">
        <v>0</v>
      </c>
      <c r="K44" s="438">
        <v>0</v>
      </c>
      <c r="L44" s="439">
        <v>13</v>
      </c>
      <c r="M44" s="440">
        <v>1.3</v>
      </c>
      <c r="N44" s="441"/>
      <c r="O44" s="442">
        <v>13</v>
      </c>
      <c r="P44" s="443" t="s">
        <v>378</v>
      </c>
      <c r="Q44" s="447"/>
      <c r="R44" s="444"/>
      <c r="S44" s="444"/>
    </row>
    <row r="45" spans="1:19" ht="15.75" thickBot="1" x14ac:dyDescent="0.3">
      <c r="A45" s="448" t="s">
        <v>363</v>
      </c>
      <c r="B45" s="438">
        <v>0</v>
      </c>
      <c r="C45" s="438">
        <v>0</v>
      </c>
      <c r="D45" s="438">
        <v>0</v>
      </c>
      <c r="E45" s="438">
        <v>0</v>
      </c>
      <c r="F45" s="438">
        <v>13</v>
      </c>
      <c r="G45" s="438">
        <v>0</v>
      </c>
      <c r="H45" s="438">
        <v>0</v>
      </c>
      <c r="I45" s="438">
        <v>13</v>
      </c>
      <c r="J45" s="438">
        <v>0</v>
      </c>
      <c r="K45" s="438">
        <v>0</v>
      </c>
      <c r="L45" s="439">
        <v>26</v>
      </c>
      <c r="M45" s="440">
        <v>2.6</v>
      </c>
      <c r="N45" s="441"/>
      <c r="O45" s="442">
        <v>26</v>
      </c>
      <c r="P45" s="443" t="s">
        <v>378</v>
      </c>
      <c r="Q45" s="447"/>
      <c r="R45" s="444"/>
      <c r="S45" s="444"/>
    </row>
    <row r="46" spans="1:19" ht="15.75" thickBot="1" x14ac:dyDescent="0.3">
      <c r="A46" s="448" t="s">
        <v>364</v>
      </c>
      <c r="B46" s="438">
        <v>0</v>
      </c>
      <c r="C46" s="438">
        <v>0</v>
      </c>
      <c r="D46" s="438">
        <v>0</v>
      </c>
      <c r="E46" s="438">
        <v>0</v>
      </c>
      <c r="F46" s="438">
        <v>0</v>
      </c>
      <c r="G46" s="438">
        <v>0</v>
      </c>
      <c r="H46" s="438">
        <v>0</v>
      </c>
      <c r="I46" s="438">
        <v>0</v>
      </c>
      <c r="J46" s="438">
        <v>0</v>
      </c>
      <c r="K46" s="438">
        <v>0</v>
      </c>
      <c r="L46" s="439">
        <v>0</v>
      </c>
      <c r="M46" s="440">
        <v>0</v>
      </c>
      <c r="N46" s="441"/>
      <c r="O46" s="442">
        <v>0</v>
      </c>
      <c r="P46" s="443" t="s">
        <v>378</v>
      </c>
      <c r="Q46" s="447"/>
      <c r="R46" s="444"/>
      <c r="S46" s="444"/>
    </row>
    <row r="47" spans="1:19" ht="15.75" thickBot="1" x14ac:dyDescent="0.3">
      <c r="A47" s="448" t="s">
        <v>223</v>
      </c>
      <c r="B47" s="438">
        <v>0</v>
      </c>
      <c r="C47" s="438">
        <v>0</v>
      </c>
      <c r="D47" s="438">
        <v>0</v>
      </c>
      <c r="E47" s="438">
        <v>0</v>
      </c>
      <c r="F47" s="438">
        <v>10</v>
      </c>
      <c r="G47" s="438">
        <v>0</v>
      </c>
      <c r="H47" s="438">
        <v>0</v>
      </c>
      <c r="I47" s="438">
        <v>0</v>
      </c>
      <c r="J47" s="438">
        <v>0</v>
      </c>
      <c r="K47" s="438">
        <v>0</v>
      </c>
      <c r="L47" s="439">
        <v>10</v>
      </c>
      <c r="M47" s="440">
        <v>1</v>
      </c>
      <c r="N47" s="441"/>
      <c r="O47" s="442">
        <v>10</v>
      </c>
      <c r="P47" s="443" t="s">
        <v>378</v>
      </c>
      <c r="Q47" s="447"/>
      <c r="R47" s="444"/>
      <c r="S47" s="444"/>
    </row>
    <row r="48" spans="1:19" ht="15.75" thickBot="1" x14ac:dyDescent="0.3">
      <c r="A48" s="448" t="s">
        <v>365</v>
      </c>
      <c r="B48" s="438">
        <v>0</v>
      </c>
      <c r="C48" s="438">
        <v>0</v>
      </c>
      <c r="D48" s="438">
        <v>0</v>
      </c>
      <c r="E48" s="438">
        <v>10</v>
      </c>
      <c r="F48" s="438">
        <v>0</v>
      </c>
      <c r="G48" s="438">
        <v>0</v>
      </c>
      <c r="H48" s="438">
        <v>0</v>
      </c>
      <c r="I48" s="438">
        <v>0</v>
      </c>
      <c r="J48" s="438">
        <v>0</v>
      </c>
      <c r="K48" s="438">
        <v>10</v>
      </c>
      <c r="L48" s="439">
        <v>20</v>
      </c>
      <c r="M48" s="440">
        <v>2</v>
      </c>
      <c r="N48" s="441"/>
      <c r="O48" s="442">
        <v>20</v>
      </c>
      <c r="P48" s="443" t="s">
        <v>378</v>
      </c>
      <c r="Q48" s="447"/>
      <c r="R48" s="444"/>
      <c r="S48" s="444"/>
    </row>
    <row r="49" spans="1:20" ht="15.75" thickBot="1" x14ac:dyDescent="0.3">
      <c r="A49" s="448" t="s">
        <v>32</v>
      </c>
      <c r="B49" s="438">
        <v>105</v>
      </c>
      <c r="C49" s="438">
        <v>264.3</v>
      </c>
      <c r="D49" s="438">
        <v>235</v>
      </c>
      <c r="E49" s="438">
        <v>75</v>
      </c>
      <c r="F49" s="438">
        <v>186</v>
      </c>
      <c r="G49" s="438">
        <v>214.5</v>
      </c>
      <c r="H49" s="438">
        <v>114</v>
      </c>
      <c r="I49" s="438">
        <v>170</v>
      </c>
      <c r="J49" s="438">
        <v>262</v>
      </c>
      <c r="K49" s="438">
        <v>190</v>
      </c>
      <c r="L49" s="439">
        <v>1815.8</v>
      </c>
      <c r="M49" s="440">
        <v>181.57999999999998</v>
      </c>
      <c r="N49" s="441"/>
      <c r="O49" s="442">
        <v>1815.8</v>
      </c>
      <c r="P49" s="443" t="s">
        <v>378</v>
      </c>
      <c r="Q49" s="447"/>
      <c r="R49" s="444"/>
      <c r="S49" s="444"/>
    </row>
    <row r="50" spans="1:20" ht="15.75" thickBot="1" x14ac:dyDescent="0.3">
      <c r="A50" s="448" t="s">
        <v>87</v>
      </c>
      <c r="B50" s="438">
        <v>130</v>
      </c>
      <c r="C50" s="438">
        <v>0</v>
      </c>
      <c r="D50" s="438">
        <v>0</v>
      </c>
      <c r="E50" s="438">
        <v>130</v>
      </c>
      <c r="F50" s="438">
        <v>0</v>
      </c>
      <c r="G50" s="438">
        <v>0</v>
      </c>
      <c r="H50" s="438">
        <v>130</v>
      </c>
      <c r="I50" s="438">
        <v>0</v>
      </c>
      <c r="J50" s="438">
        <v>0</v>
      </c>
      <c r="K50" s="438">
        <v>130</v>
      </c>
      <c r="L50" s="439">
        <v>520</v>
      </c>
      <c r="M50" s="440">
        <v>52</v>
      </c>
      <c r="N50" s="441"/>
      <c r="O50" s="442">
        <v>520</v>
      </c>
      <c r="P50" s="443" t="s">
        <v>378</v>
      </c>
      <c r="Q50" s="447"/>
      <c r="R50" s="444"/>
      <c r="S50" s="444"/>
    </row>
    <row r="51" spans="1:20" ht="15.75" thickBot="1" x14ac:dyDescent="0.3">
      <c r="A51" s="448" t="s">
        <v>166</v>
      </c>
      <c r="B51" s="438">
        <v>0</v>
      </c>
      <c r="C51" s="438">
        <v>0</v>
      </c>
      <c r="D51" s="438">
        <v>130</v>
      </c>
      <c r="E51" s="438">
        <v>0</v>
      </c>
      <c r="F51" s="438">
        <v>0</v>
      </c>
      <c r="G51" s="438">
        <v>130</v>
      </c>
      <c r="H51" s="438">
        <v>0</v>
      </c>
      <c r="I51" s="438">
        <v>0</v>
      </c>
      <c r="J51" s="438">
        <v>130</v>
      </c>
      <c r="K51" s="438">
        <v>0</v>
      </c>
      <c r="L51" s="439">
        <v>390</v>
      </c>
      <c r="M51" s="440">
        <v>39</v>
      </c>
      <c r="N51" s="441"/>
      <c r="O51" s="442"/>
      <c r="P51" s="443"/>
      <c r="Q51" s="447"/>
      <c r="R51" s="444"/>
      <c r="S51" s="444"/>
    </row>
    <row r="52" spans="1:20" ht="15.75" thickBot="1" x14ac:dyDescent="0.3">
      <c r="A52" s="448" t="s">
        <v>123</v>
      </c>
      <c r="B52" s="438">
        <v>0</v>
      </c>
      <c r="C52" s="438">
        <v>130</v>
      </c>
      <c r="D52" s="438">
        <v>0</v>
      </c>
      <c r="E52" s="438">
        <v>0</v>
      </c>
      <c r="F52" s="438">
        <v>130</v>
      </c>
      <c r="G52" s="438">
        <v>0</v>
      </c>
      <c r="H52" s="438">
        <v>0</v>
      </c>
      <c r="I52" s="438">
        <v>130</v>
      </c>
      <c r="J52" s="438">
        <v>0</v>
      </c>
      <c r="K52" s="438">
        <v>0</v>
      </c>
      <c r="L52" s="439">
        <v>390</v>
      </c>
      <c r="M52" s="440">
        <v>39</v>
      </c>
      <c r="N52" s="441"/>
      <c r="O52" s="442">
        <v>390</v>
      </c>
      <c r="P52" s="443" t="s">
        <v>378</v>
      </c>
      <c r="Q52" s="447"/>
      <c r="R52" s="444"/>
      <c r="S52" s="444"/>
    </row>
    <row r="53" spans="1:20" ht="15.75" thickBot="1" x14ac:dyDescent="0.3">
      <c r="A53" s="448" t="s">
        <v>224</v>
      </c>
      <c r="B53" s="438">
        <v>0</v>
      </c>
      <c r="C53" s="438">
        <v>0</v>
      </c>
      <c r="D53" s="438">
        <v>0</v>
      </c>
      <c r="E53" s="438">
        <v>0</v>
      </c>
      <c r="F53" s="438">
        <v>20</v>
      </c>
      <c r="G53" s="438">
        <v>0</v>
      </c>
      <c r="H53" s="438">
        <v>20</v>
      </c>
      <c r="I53" s="438">
        <v>0</v>
      </c>
      <c r="J53" s="438">
        <v>0</v>
      </c>
      <c r="K53" s="438">
        <v>0</v>
      </c>
      <c r="L53" s="439">
        <v>40</v>
      </c>
      <c r="M53" s="440">
        <v>4</v>
      </c>
      <c r="N53" s="441"/>
      <c r="O53" s="442">
        <v>40</v>
      </c>
      <c r="P53" s="443" t="s">
        <v>378</v>
      </c>
      <c r="Q53" s="447"/>
      <c r="R53" s="444"/>
      <c r="S53" s="444"/>
    </row>
    <row r="54" spans="1:20" ht="15.75" thickBot="1" x14ac:dyDescent="0.3">
      <c r="A54" s="449" t="s">
        <v>134</v>
      </c>
      <c r="B54" s="438">
        <v>0</v>
      </c>
      <c r="C54" s="438">
        <v>8.1</v>
      </c>
      <c r="D54" s="438">
        <v>0</v>
      </c>
      <c r="E54" s="438">
        <v>14</v>
      </c>
      <c r="F54" s="438">
        <v>23.5</v>
      </c>
      <c r="G54" s="438">
        <v>6</v>
      </c>
      <c r="H54" s="438">
        <v>3</v>
      </c>
      <c r="I54" s="438">
        <v>6</v>
      </c>
      <c r="J54" s="438">
        <v>6</v>
      </c>
      <c r="K54" s="438">
        <v>0</v>
      </c>
      <c r="L54" s="439">
        <v>66.599999999999994</v>
      </c>
      <c r="M54" s="440">
        <v>6.6599999999999993</v>
      </c>
      <c r="N54" s="441">
        <v>68</v>
      </c>
      <c r="O54" s="442">
        <v>-1.4000000000000057</v>
      </c>
      <c r="P54" s="443">
        <v>-2.058823529411768</v>
      </c>
      <c r="Q54" s="447"/>
      <c r="R54" s="444"/>
      <c r="S54" s="444"/>
    </row>
    <row r="55" spans="1:20" ht="15.75" thickBot="1" x14ac:dyDescent="0.3">
      <c r="A55" s="449" t="s">
        <v>133</v>
      </c>
      <c r="B55" s="438">
        <v>0</v>
      </c>
      <c r="C55" s="438">
        <v>64</v>
      </c>
      <c r="D55" s="438">
        <v>0</v>
      </c>
      <c r="E55" s="438">
        <v>0</v>
      </c>
      <c r="F55" s="438">
        <v>75</v>
      </c>
      <c r="G55" s="438">
        <v>0</v>
      </c>
      <c r="H55" s="438">
        <v>69</v>
      </c>
      <c r="I55" s="438">
        <v>0</v>
      </c>
      <c r="J55" s="438">
        <v>0</v>
      </c>
      <c r="K55" s="438">
        <v>16</v>
      </c>
      <c r="L55" s="439">
        <v>224</v>
      </c>
      <c r="M55" s="440">
        <v>22.4</v>
      </c>
      <c r="N55" s="441">
        <v>225</v>
      </c>
      <c r="O55" s="442">
        <v>-1</v>
      </c>
      <c r="P55" s="443">
        <v>-0.44444444444444287</v>
      </c>
      <c r="Q55" s="447"/>
      <c r="R55" s="444"/>
      <c r="S55" s="444"/>
    </row>
    <row r="56" spans="1:20" ht="15.75" thickBot="1" x14ac:dyDescent="0.3">
      <c r="A56" s="446" t="s">
        <v>59</v>
      </c>
      <c r="B56" s="438">
        <v>56.5</v>
      </c>
      <c r="C56" s="438">
        <v>16.190000000000001</v>
      </c>
      <c r="D56" s="438">
        <v>17.100000000000001</v>
      </c>
      <c r="E56" s="438">
        <v>63</v>
      </c>
      <c r="F56" s="438">
        <v>0</v>
      </c>
      <c r="G56" s="438">
        <v>17.100000000000001</v>
      </c>
      <c r="H56" s="438">
        <v>74</v>
      </c>
      <c r="I56" s="438">
        <v>67</v>
      </c>
      <c r="J56" s="438">
        <v>17.100000000000001</v>
      </c>
      <c r="K56" s="438">
        <v>35.700000000000003</v>
      </c>
      <c r="L56" s="439">
        <v>363.69</v>
      </c>
      <c r="M56" s="440">
        <v>36.369</v>
      </c>
      <c r="N56" s="441"/>
      <c r="O56" s="442">
        <v>363.69</v>
      </c>
      <c r="P56" s="443" t="s">
        <v>378</v>
      </c>
      <c r="Q56" s="447"/>
      <c r="R56" s="444"/>
      <c r="S56" s="444"/>
    </row>
    <row r="57" spans="1:20" ht="15.75" thickBot="1" x14ac:dyDescent="0.3">
      <c r="A57" s="446" t="s">
        <v>366</v>
      </c>
      <c r="B57" s="438">
        <v>0</v>
      </c>
      <c r="C57" s="438">
        <v>0</v>
      </c>
      <c r="D57" s="438">
        <v>0</v>
      </c>
      <c r="E57" s="438">
        <v>0</v>
      </c>
      <c r="F57" s="438">
        <v>0</v>
      </c>
      <c r="G57" s="438">
        <v>0</v>
      </c>
      <c r="H57" s="438">
        <v>0</v>
      </c>
      <c r="I57" s="438">
        <v>0</v>
      </c>
      <c r="J57" s="438">
        <v>0</v>
      </c>
      <c r="K57" s="438">
        <v>0</v>
      </c>
      <c r="L57" s="439">
        <v>0</v>
      </c>
      <c r="M57" s="440">
        <v>0</v>
      </c>
      <c r="N57" s="441"/>
      <c r="O57" s="442">
        <v>0</v>
      </c>
      <c r="P57" s="443" t="s">
        <v>378</v>
      </c>
      <c r="Q57" s="425"/>
      <c r="R57" s="444"/>
      <c r="S57" s="444"/>
    </row>
    <row r="58" spans="1:20" ht="15.75" thickBot="1" x14ac:dyDescent="0.3">
      <c r="A58" s="449" t="s">
        <v>157</v>
      </c>
      <c r="B58" s="438">
        <v>0</v>
      </c>
      <c r="C58" s="438">
        <v>0</v>
      </c>
      <c r="D58" s="438">
        <v>47</v>
      </c>
      <c r="E58" s="438">
        <v>0</v>
      </c>
      <c r="F58" s="438">
        <v>22</v>
      </c>
      <c r="G58" s="438">
        <v>0</v>
      </c>
      <c r="H58" s="438">
        <v>0</v>
      </c>
      <c r="I58" s="438">
        <v>22</v>
      </c>
      <c r="J58" s="438">
        <v>0</v>
      </c>
      <c r="K58" s="438">
        <v>55.6</v>
      </c>
      <c r="L58" s="439">
        <v>146.6</v>
      </c>
      <c r="M58" s="440">
        <v>14.66</v>
      </c>
      <c r="N58" s="441">
        <v>150</v>
      </c>
      <c r="O58" s="442">
        <v>-3.4000000000000057</v>
      </c>
      <c r="P58" s="443">
        <v>-2.2666666666666657</v>
      </c>
      <c r="Q58" s="447"/>
      <c r="R58" s="444"/>
      <c r="S58" s="444"/>
    </row>
    <row r="59" spans="1:20" ht="15.75" thickBot="1" x14ac:dyDescent="0.3">
      <c r="A59" s="449" t="s">
        <v>106</v>
      </c>
      <c r="B59" s="438">
        <v>0</v>
      </c>
      <c r="C59" s="438">
        <v>5</v>
      </c>
      <c r="D59" s="438">
        <v>0</v>
      </c>
      <c r="E59" s="438">
        <v>5</v>
      </c>
      <c r="F59" s="438">
        <v>0</v>
      </c>
      <c r="G59" s="438">
        <v>5</v>
      </c>
      <c r="H59" s="438">
        <v>5</v>
      </c>
      <c r="I59" s="438">
        <v>5</v>
      </c>
      <c r="J59" s="438">
        <v>0</v>
      </c>
      <c r="K59" s="438">
        <v>5</v>
      </c>
      <c r="L59" s="439">
        <v>30</v>
      </c>
      <c r="M59" s="440">
        <v>3</v>
      </c>
      <c r="N59" s="441">
        <v>30</v>
      </c>
      <c r="O59" s="442">
        <v>0</v>
      </c>
      <c r="P59" s="443">
        <v>0</v>
      </c>
      <c r="Q59" s="447"/>
      <c r="R59" s="444"/>
      <c r="S59" s="444"/>
      <c r="T59" s="452"/>
    </row>
    <row r="60" spans="1:20" ht="15.75" thickBot="1" x14ac:dyDescent="0.3">
      <c r="A60" s="449" t="s">
        <v>232</v>
      </c>
      <c r="B60" s="438">
        <v>0</v>
      </c>
      <c r="C60" s="438">
        <v>56</v>
      </c>
      <c r="D60" s="438">
        <v>0</v>
      </c>
      <c r="E60" s="438">
        <v>0</v>
      </c>
      <c r="F60" s="438">
        <v>56</v>
      </c>
      <c r="G60" s="438">
        <v>52.5</v>
      </c>
      <c r="H60" s="438">
        <v>19.3</v>
      </c>
      <c r="I60" s="438">
        <v>0</v>
      </c>
      <c r="J60" s="438">
        <v>55</v>
      </c>
      <c r="K60" s="438">
        <v>0</v>
      </c>
      <c r="L60" s="439">
        <v>238.8</v>
      </c>
      <c r="M60" s="440">
        <v>23.880000000000003</v>
      </c>
      <c r="N60" s="445">
        <v>240</v>
      </c>
      <c r="O60" s="442">
        <v>-1.1999999999999886</v>
      </c>
      <c r="P60" s="443">
        <v>-0.5</v>
      </c>
      <c r="Q60" s="453"/>
      <c r="R60" s="444"/>
      <c r="S60" s="444"/>
    </row>
    <row r="61" spans="1:20" ht="15.75" thickBot="1" x14ac:dyDescent="0.3">
      <c r="A61" s="449" t="s">
        <v>145</v>
      </c>
      <c r="B61" s="438">
        <v>0</v>
      </c>
      <c r="C61" s="438">
        <v>0</v>
      </c>
      <c r="D61" s="438">
        <v>2.5</v>
      </c>
      <c r="E61" s="438">
        <v>0</v>
      </c>
      <c r="F61" s="438">
        <v>0</v>
      </c>
      <c r="G61" s="438">
        <v>2.5</v>
      </c>
      <c r="H61" s="438">
        <v>0</v>
      </c>
      <c r="I61" s="438">
        <v>0</v>
      </c>
      <c r="J61" s="438">
        <v>2.5</v>
      </c>
      <c r="K61" s="438">
        <v>0</v>
      </c>
      <c r="L61" s="439">
        <v>7.5</v>
      </c>
      <c r="M61" s="440">
        <v>0.75</v>
      </c>
      <c r="N61" s="441">
        <v>7.5</v>
      </c>
      <c r="O61" s="442">
        <v>0</v>
      </c>
      <c r="P61" s="443">
        <v>0</v>
      </c>
      <c r="Q61" s="447"/>
      <c r="R61" s="444"/>
      <c r="S61" s="444"/>
    </row>
    <row r="62" spans="1:20" ht="15.75" thickBot="1" x14ac:dyDescent="0.3">
      <c r="A62" s="449" t="s">
        <v>102</v>
      </c>
      <c r="B62" s="438">
        <v>0</v>
      </c>
      <c r="C62" s="438">
        <v>1.7</v>
      </c>
      <c r="D62" s="438">
        <v>0</v>
      </c>
      <c r="E62" s="438">
        <v>0</v>
      </c>
      <c r="F62" s="438">
        <v>1.7</v>
      </c>
      <c r="G62" s="438">
        <v>0</v>
      </c>
      <c r="H62" s="438">
        <v>0</v>
      </c>
      <c r="I62" s="438">
        <v>1.7</v>
      </c>
      <c r="J62" s="438">
        <v>0</v>
      </c>
      <c r="K62" s="438">
        <v>0</v>
      </c>
      <c r="L62" s="439">
        <v>5.0999999999999996</v>
      </c>
      <c r="M62" s="440">
        <v>0.51</v>
      </c>
      <c r="N62" s="441">
        <v>5</v>
      </c>
      <c r="O62" s="442">
        <v>9.9999999999999645E-2</v>
      </c>
      <c r="P62" s="443">
        <v>2</v>
      </c>
      <c r="Q62" s="447"/>
      <c r="R62" s="444"/>
      <c r="S62" s="444"/>
    </row>
    <row r="63" spans="1:20" ht="15.75" thickBot="1" x14ac:dyDescent="0.3">
      <c r="A63" s="449" t="s">
        <v>171</v>
      </c>
      <c r="B63" s="438">
        <v>0</v>
      </c>
      <c r="C63" s="438">
        <v>0</v>
      </c>
      <c r="D63" s="438">
        <v>15</v>
      </c>
      <c r="E63" s="438">
        <v>0</v>
      </c>
      <c r="F63" s="438">
        <v>0</v>
      </c>
      <c r="G63" s="438">
        <v>19</v>
      </c>
      <c r="H63" s="438">
        <v>0</v>
      </c>
      <c r="I63" s="438">
        <v>0</v>
      </c>
      <c r="J63" s="438">
        <v>0</v>
      </c>
      <c r="K63" s="438">
        <v>19</v>
      </c>
      <c r="L63" s="439">
        <v>53</v>
      </c>
      <c r="M63" s="440">
        <v>5.3</v>
      </c>
      <c r="N63" s="445"/>
      <c r="O63" s="442">
        <v>53</v>
      </c>
      <c r="P63" s="443" t="s">
        <v>378</v>
      </c>
      <c r="Q63" s="425"/>
      <c r="R63" s="444"/>
      <c r="S63" s="444"/>
    </row>
    <row r="64" spans="1:20" ht="15.75" thickBot="1" x14ac:dyDescent="0.3">
      <c r="A64" s="449" t="s">
        <v>367</v>
      </c>
      <c r="B64" s="438">
        <v>0</v>
      </c>
      <c r="C64" s="438">
        <v>0</v>
      </c>
      <c r="D64" s="438">
        <v>0</v>
      </c>
      <c r="E64" s="438">
        <v>0</v>
      </c>
      <c r="F64" s="438">
        <v>0</v>
      </c>
      <c r="G64" s="438">
        <v>0</v>
      </c>
      <c r="H64" s="438">
        <v>0</v>
      </c>
      <c r="I64" s="438">
        <v>0</v>
      </c>
      <c r="J64" s="438">
        <v>0</v>
      </c>
      <c r="K64" s="438">
        <v>0</v>
      </c>
      <c r="L64" s="439">
        <v>0</v>
      </c>
      <c r="M64" s="440">
        <v>0</v>
      </c>
      <c r="N64" s="445"/>
      <c r="O64" s="442"/>
      <c r="P64" s="443" t="s">
        <v>378</v>
      </c>
      <c r="Q64" s="425"/>
      <c r="R64" s="444"/>
      <c r="S64" s="444"/>
    </row>
    <row r="65" spans="1:19" ht="15.75" thickBot="1" x14ac:dyDescent="0.3">
      <c r="A65" s="449" t="s">
        <v>31</v>
      </c>
      <c r="B65" s="438">
        <v>3</v>
      </c>
      <c r="C65" s="438">
        <v>2.9000000000000004</v>
      </c>
      <c r="D65" s="438">
        <v>3</v>
      </c>
      <c r="E65" s="438">
        <v>2.8000000000000003</v>
      </c>
      <c r="F65" s="438">
        <v>3</v>
      </c>
      <c r="G65" s="438">
        <v>2.8</v>
      </c>
      <c r="H65" s="438">
        <v>2.8</v>
      </c>
      <c r="I65" s="438">
        <v>3.1999999999999997</v>
      </c>
      <c r="J65" s="438">
        <v>2.9000000000000004</v>
      </c>
      <c r="K65" s="438">
        <v>3.3</v>
      </c>
      <c r="L65" s="439">
        <v>29.7</v>
      </c>
      <c r="M65" s="440">
        <v>2.9699999999999998</v>
      </c>
      <c r="N65" s="445">
        <v>30</v>
      </c>
      <c r="O65" s="442">
        <v>-0.30000000000000071</v>
      </c>
      <c r="P65" s="443">
        <v>-1</v>
      </c>
      <c r="Q65" s="447"/>
      <c r="R65" s="444"/>
      <c r="S65" s="444"/>
    </row>
    <row r="66" spans="1:19" ht="15.75" thickBot="1" x14ac:dyDescent="0.3">
      <c r="A66" s="449" t="s">
        <v>368</v>
      </c>
      <c r="B66" s="438">
        <v>3.75</v>
      </c>
      <c r="C66" s="438">
        <v>0</v>
      </c>
      <c r="D66" s="438">
        <v>0</v>
      </c>
      <c r="E66" s="438">
        <v>3.75</v>
      </c>
      <c r="F66" s="438">
        <v>0</v>
      </c>
      <c r="G66" s="438">
        <v>0</v>
      </c>
      <c r="H66" s="438">
        <v>3.75</v>
      </c>
      <c r="I66" s="438">
        <v>0</v>
      </c>
      <c r="J66" s="438">
        <v>0</v>
      </c>
      <c r="K66" s="438">
        <v>3.75</v>
      </c>
      <c r="L66" s="439">
        <v>15</v>
      </c>
      <c r="M66" s="440">
        <v>1.5</v>
      </c>
      <c r="N66" s="445">
        <v>15</v>
      </c>
      <c r="O66" s="442">
        <v>0</v>
      </c>
      <c r="P66" s="443">
        <v>0</v>
      </c>
      <c r="Q66" s="447"/>
      <c r="R66" s="444"/>
      <c r="S66" s="444"/>
    </row>
    <row r="67" spans="1:19" ht="15.75" thickBot="1" x14ac:dyDescent="0.3">
      <c r="A67" s="449" t="s">
        <v>69</v>
      </c>
      <c r="B67" s="438">
        <v>5.5</v>
      </c>
      <c r="C67" s="438">
        <v>0</v>
      </c>
      <c r="D67" s="438">
        <v>0</v>
      </c>
      <c r="E67" s="438">
        <v>3</v>
      </c>
      <c r="F67" s="438">
        <v>2.5</v>
      </c>
      <c r="G67" s="438">
        <v>5.25</v>
      </c>
      <c r="H67" s="438">
        <v>3</v>
      </c>
      <c r="I67" s="438">
        <v>3</v>
      </c>
      <c r="J67" s="438">
        <v>5.3</v>
      </c>
      <c r="K67" s="438">
        <v>5</v>
      </c>
      <c r="L67" s="439">
        <v>32.549999999999997</v>
      </c>
      <c r="M67" s="440">
        <v>3.2549999999999999</v>
      </c>
      <c r="N67" s="441"/>
      <c r="O67" s="442">
        <v>32.549999999999997</v>
      </c>
      <c r="P67" s="443" t="s">
        <v>378</v>
      </c>
      <c r="Q67" s="453"/>
      <c r="R67" s="444"/>
      <c r="S67" s="444"/>
    </row>
    <row r="68" spans="1:19" ht="15.75" thickBot="1" x14ac:dyDescent="0.3">
      <c r="A68" s="449" t="s">
        <v>369</v>
      </c>
      <c r="B68" s="438">
        <v>0</v>
      </c>
      <c r="C68" s="438">
        <v>0</v>
      </c>
      <c r="D68" s="438">
        <v>0</v>
      </c>
      <c r="E68" s="438">
        <v>0</v>
      </c>
      <c r="F68" s="438">
        <v>0</v>
      </c>
      <c r="G68" s="438">
        <v>0</v>
      </c>
      <c r="H68" s="438">
        <v>0</v>
      </c>
      <c r="I68" s="438">
        <v>0</v>
      </c>
      <c r="J68" s="438">
        <v>0</v>
      </c>
      <c r="K68" s="438">
        <v>0</v>
      </c>
      <c r="L68" s="439">
        <v>0</v>
      </c>
      <c r="M68" s="440">
        <v>0</v>
      </c>
      <c r="N68" s="454">
        <v>0</v>
      </c>
      <c r="O68" s="442">
        <v>0</v>
      </c>
      <c r="P68" s="443" t="s">
        <v>378</v>
      </c>
      <c r="Q68" s="425"/>
      <c r="R68" s="444"/>
      <c r="S68" s="444"/>
    </row>
    <row r="69" spans="1:19" ht="15.75" thickBot="1" x14ac:dyDescent="0.3">
      <c r="A69" s="455" t="s">
        <v>370</v>
      </c>
      <c r="B69" s="438">
        <v>6</v>
      </c>
      <c r="C69" s="438">
        <v>23</v>
      </c>
      <c r="D69" s="438">
        <v>35</v>
      </c>
      <c r="E69" s="438">
        <v>25</v>
      </c>
      <c r="F69" s="438">
        <v>43</v>
      </c>
      <c r="G69" s="438">
        <v>31.75</v>
      </c>
      <c r="H69" s="438">
        <v>6.6</v>
      </c>
      <c r="I69" s="438">
        <v>27</v>
      </c>
      <c r="J69" s="438">
        <v>23</v>
      </c>
      <c r="K69" s="438">
        <v>9</v>
      </c>
      <c r="L69" s="439">
        <v>229.35</v>
      </c>
      <c r="M69" s="443">
        <v>22.934999999999999</v>
      </c>
      <c r="N69" s="454">
        <v>225</v>
      </c>
      <c r="O69" s="442">
        <v>4.3499999999999943</v>
      </c>
      <c r="P69" s="443">
        <v>1.9333333333333229</v>
      </c>
      <c r="Q69" s="425"/>
      <c r="R69" s="444"/>
      <c r="S69" s="444"/>
    </row>
    <row r="70" spans="1:19" ht="15.75" thickBot="1" x14ac:dyDescent="0.3">
      <c r="A70" s="455" t="s">
        <v>371</v>
      </c>
      <c r="B70" s="438">
        <v>218.8</v>
      </c>
      <c r="C70" s="438">
        <v>128</v>
      </c>
      <c r="D70" s="438">
        <v>175</v>
      </c>
      <c r="E70" s="438">
        <v>128</v>
      </c>
      <c r="F70" s="438">
        <v>116.60000000000001</v>
      </c>
      <c r="G70" s="438">
        <v>116.1</v>
      </c>
      <c r="H70" s="438">
        <v>151.30000000000001</v>
      </c>
      <c r="I70" s="438">
        <v>138.19999999999999</v>
      </c>
      <c r="J70" s="438">
        <v>129.4</v>
      </c>
      <c r="K70" s="438">
        <v>203.4</v>
      </c>
      <c r="L70" s="439">
        <v>1504.8000000000002</v>
      </c>
      <c r="M70" s="443">
        <v>150.48000000000002</v>
      </c>
      <c r="N70" s="441">
        <v>1540</v>
      </c>
      <c r="O70" s="442">
        <v>-35.199999999999818</v>
      </c>
      <c r="P70" s="443">
        <v>-2.2857142857142634</v>
      </c>
      <c r="Q70" s="425"/>
      <c r="R70" s="444"/>
      <c r="S70" s="444"/>
    </row>
    <row r="71" spans="1:19" ht="15.75" thickBot="1" x14ac:dyDescent="0.3">
      <c r="A71" s="455" t="s">
        <v>372</v>
      </c>
      <c r="B71" s="438">
        <v>72.5</v>
      </c>
      <c r="C71" s="438">
        <v>96</v>
      </c>
      <c r="D71" s="438">
        <v>60</v>
      </c>
      <c r="E71" s="438">
        <v>60</v>
      </c>
      <c r="F71" s="438">
        <v>70</v>
      </c>
      <c r="G71" s="438">
        <v>96</v>
      </c>
      <c r="H71" s="438">
        <v>72.5</v>
      </c>
      <c r="I71" s="438">
        <v>70</v>
      </c>
      <c r="J71" s="438">
        <v>96</v>
      </c>
      <c r="K71" s="438">
        <v>60</v>
      </c>
      <c r="L71" s="439">
        <v>753</v>
      </c>
      <c r="M71" s="443">
        <v>75.3</v>
      </c>
      <c r="N71" s="441">
        <v>760</v>
      </c>
      <c r="O71" s="442">
        <v>-7</v>
      </c>
      <c r="P71" s="443">
        <v>-0.92105263157894512</v>
      </c>
      <c r="Q71" s="425"/>
      <c r="R71" s="444"/>
      <c r="S71" s="444"/>
    </row>
    <row r="72" spans="1:19" ht="15.75" thickBot="1" x14ac:dyDescent="0.3">
      <c r="A72" s="455" t="s">
        <v>373</v>
      </c>
      <c r="B72" s="438">
        <v>0</v>
      </c>
      <c r="C72" s="438">
        <v>0</v>
      </c>
      <c r="D72" s="438">
        <v>13</v>
      </c>
      <c r="E72" s="438">
        <v>10</v>
      </c>
      <c r="F72" s="438">
        <v>23</v>
      </c>
      <c r="G72" s="438">
        <v>0</v>
      </c>
      <c r="H72" s="438">
        <v>0</v>
      </c>
      <c r="I72" s="438">
        <v>13</v>
      </c>
      <c r="J72" s="438">
        <v>0</v>
      </c>
      <c r="K72" s="438">
        <v>10</v>
      </c>
      <c r="L72" s="439">
        <v>69</v>
      </c>
      <c r="M72" s="443">
        <v>6.9</v>
      </c>
      <c r="N72" s="445">
        <v>70</v>
      </c>
      <c r="O72" s="442">
        <v>-1</v>
      </c>
      <c r="P72" s="443">
        <v>-1.4285714285714164</v>
      </c>
      <c r="Q72" s="425"/>
      <c r="R72" s="444"/>
      <c r="S72" s="444"/>
    </row>
    <row r="73" spans="1:19" ht="15.75" thickBot="1" x14ac:dyDescent="0.3">
      <c r="A73" s="455" t="s">
        <v>374</v>
      </c>
      <c r="B73" s="438">
        <v>235</v>
      </c>
      <c r="C73" s="438">
        <v>394.3</v>
      </c>
      <c r="D73" s="438">
        <v>365</v>
      </c>
      <c r="E73" s="438">
        <v>205</v>
      </c>
      <c r="F73" s="438">
        <v>336</v>
      </c>
      <c r="G73" s="438">
        <v>344.5</v>
      </c>
      <c r="H73" s="438">
        <v>264</v>
      </c>
      <c r="I73" s="438">
        <v>300</v>
      </c>
      <c r="J73" s="438">
        <v>392</v>
      </c>
      <c r="K73" s="438">
        <v>320</v>
      </c>
      <c r="L73" s="439">
        <v>3155.8</v>
      </c>
      <c r="M73" s="443">
        <v>315.58000000000004</v>
      </c>
      <c r="N73" s="445">
        <v>2925</v>
      </c>
      <c r="O73" s="442">
        <v>230.80000000000018</v>
      </c>
      <c r="P73" s="443">
        <v>7.8905982905983052</v>
      </c>
      <c r="Q73" s="425"/>
      <c r="R73" s="444"/>
      <c r="S73" s="444"/>
    </row>
    <row r="74" spans="1:19" ht="15.75" thickBot="1" x14ac:dyDescent="0.3">
      <c r="A74" s="456" t="s">
        <v>59</v>
      </c>
      <c r="B74" s="438">
        <v>56.5</v>
      </c>
      <c r="C74" s="438">
        <v>16.190000000000001</v>
      </c>
      <c r="D74" s="438">
        <v>17.100000000000001</v>
      </c>
      <c r="E74" s="438">
        <v>63</v>
      </c>
      <c r="F74" s="438">
        <v>0</v>
      </c>
      <c r="G74" s="438">
        <v>17.100000000000001</v>
      </c>
      <c r="H74" s="438">
        <v>74</v>
      </c>
      <c r="I74" s="438">
        <v>67</v>
      </c>
      <c r="J74" s="438">
        <v>17.100000000000001</v>
      </c>
      <c r="K74" s="438">
        <v>35.700000000000003</v>
      </c>
      <c r="L74" s="439">
        <v>363.69</v>
      </c>
      <c r="M74" s="423">
        <v>36.369</v>
      </c>
      <c r="N74" s="445">
        <v>375</v>
      </c>
      <c r="O74" s="442">
        <v>-11.310000000000002</v>
      </c>
      <c r="P74" s="443">
        <v>-3.0159999999999911</v>
      </c>
      <c r="Q74" s="425"/>
      <c r="R74" s="444"/>
      <c r="S74" s="444"/>
    </row>
    <row r="75" spans="1:19" ht="15.75" thickBot="1" x14ac:dyDescent="0.3">
      <c r="A75" s="455" t="s">
        <v>375</v>
      </c>
      <c r="B75" s="457">
        <v>50</v>
      </c>
      <c r="C75" s="457">
        <v>55</v>
      </c>
      <c r="D75" s="457">
        <v>25</v>
      </c>
      <c r="E75" s="457">
        <v>40</v>
      </c>
      <c r="F75" s="457">
        <v>32</v>
      </c>
      <c r="G75" s="457">
        <v>45</v>
      </c>
      <c r="H75" s="457">
        <v>40</v>
      </c>
      <c r="I75" s="457">
        <v>40</v>
      </c>
      <c r="J75" s="457">
        <v>49.6</v>
      </c>
      <c r="K75" s="457">
        <v>48</v>
      </c>
      <c r="L75" s="439">
        <v>424.6</v>
      </c>
      <c r="M75" s="458">
        <v>42.46</v>
      </c>
      <c r="N75" s="459">
        <v>450</v>
      </c>
      <c r="O75" s="442">
        <v>-25.399999999999977</v>
      </c>
      <c r="P75" s="443">
        <v>-5.6444444444444457</v>
      </c>
      <c r="Q75" s="425"/>
      <c r="R75" s="444"/>
      <c r="S75" s="444"/>
    </row>
    <row r="76" spans="1:19" ht="15.75" thickBot="1" x14ac:dyDescent="0.3">
      <c r="A76" s="455" t="s">
        <v>171</v>
      </c>
      <c r="B76" s="460">
        <v>0</v>
      </c>
      <c r="C76" s="460">
        <v>0</v>
      </c>
      <c r="D76" s="460">
        <v>15</v>
      </c>
      <c r="E76" s="460">
        <v>0</v>
      </c>
      <c r="F76" s="460">
        <v>0</v>
      </c>
      <c r="G76" s="460">
        <v>19</v>
      </c>
      <c r="H76" s="460">
        <v>0</v>
      </c>
      <c r="I76" s="460">
        <v>0</v>
      </c>
      <c r="J76" s="460">
        <v>0</v>
      </c>
      <c r="K76" s="460">
        <v>19</v>
      </c>
      <c r="L76" s="439">
        <v>53</v>
      </c>
      <c r="M76" s="461"/>
      <c r="N76" s="462">
        <v>53</v>
      </c>
      <c r="O76" s="463">
        <v>0</v>
      </c>
      <c r="P76" s="460">
        <v>0</v>
      </c>
      <c r="Q76" s="425"/>
      <c r="R76" s="444"/>
      <c r="S76" s="444"/>
    </row>
    <row r="77" spans="1:19" x14ac:dyDescent="0.25">
      <c r="A77" s="464"/>
      <c r="B77" s="465"/>
      <c r="C77" s="465"/>
      <c r="D77" s="465"/>
      <c r="E77" s="465"/>
      <c r="F77" s="465"/>
      <c r="G77" s="465"/>
      <c r="H77" s="465"/>
      <c r="I77" s="465"/>
      <c r="J77" s="465"/>
      <c r="K77" s="465"/>
      <c r="L77" s="466"/>
      <c r="M77" s="467"/>
      <c r="N77" s="468"/>
      <c r="O77" s="469"/>
      <c r="P77" s="465"/>
      <c r="Q77" s="191"/>
      <c r="R77" s="470"/>
      <c r="S77" s="470"/>
    </row>
    <row r="78" spans="1:19" x14ac:dyDescent="0.25">
      <c r="A78" s="464"/>
      <c r="B78" s="465"/>
      <c r="C78" s="465"/>
      <c r="D78" s="465"/>
      <c r="E78" s="465"/>
      <c r="F78" s="465"/>
      <c r="G78" s="465"/>
      <c r="H78" s="465"/>
      <c r="I78" s="465"/>
      <c r="J78" s="465"/>
      <c r="K78" s="465"/>
      <c r="L78" s="466"/>
      <c r="M78" s="467"/>
      <c r="N78" s="468"/>
      <c r="O78" s="469"/>
      <c r="P78" s="465"/>
      <c r="Q78" s="191"/>
      <c r="R78" s="470"/>
      <c r="S78" s="470"/>
    </row>
    <row r="79" spans="1:19" x14ac:dyDescent="0.25">
      <c r="A79" s="464"/>
      <c r="B79" s="465"/>
      <c r="C79" s="465"/>
      <c r="D79" s="465"/>
      <c r="E79" s="465"/>
      <c r="F79" s="465"/>
      <c r="G79" s="465"/>
      <c r="H79" s="465"/>
      <c r="I79" s="465"/>
      <c r="J79" s="465"/>
      <c r="K79" s="465"/>
      <c r="L79" s="466"/>
      <c r="M79" s="467"/>
      <c r="N79" s="468"/>
      <c r="O79" s="469"/>
      <c r="P79" s="465"/>
      <c r="Q79" s="191"/>
      <c r="R79" s="470"/>
      <c r="S79" s="470"/>
    </row>
    <row r="80" spans="1:19" ht="15.75" thickBot="1" x14ac:dyDescent="0.3">
      <c r="A80" s="410"/>
      <c r="B80" s="410"/>
      <c r="C80" s="410"/>
      <c r="D80" s="410" t="s">
        <v>344</v>
      </c>
      <c r="E80" s="410"/>
      <c r="F80" s="410" t="s">
        <v>345</v>
      </c>
      <c r="G80" s="410"/>
      <c r="H80" s="410"/>
      <c r="I80" s="411"/>
      <c r="J80" s="365"/>
      <c r="K80" s="365"/>
      <c r="L80" s="412" t="s">
        <v>19</v>
      </c>
      <c r="M80" s="365"/>
      <c r="N80" s="413"/>
      <c r="O80" s="414"/>
      <c r="P80" s="415" t="s">
        <v>376</v>
      </c>
    </row>
    <row r="81" spans="1:19" ht="15.75" thickBot="1" x14ac:dyDescent="0.3">
      <c r="A81" s="416" t="s">
        <v>346</v>
      </c>
      <c r="B81" s="417">
        <v>1</v>
      </c>
      <c r="C81" s="418">
        <v>2</v>
      </c>
      <c r="D81" s="419">
        <v>3</v>
      </c>
      <c r="E81" s="417">
        <v>4</v>
      </c>
      <c r="F81" s="417">
        <v>5</v>
      </c>
      <c r="G81" s="418">
        <v>6</v>
      </c>
      <c r="H81" s="417">
        <v>7</v>
      </c>
      <c r="I81" s="420">
        <v>8</v>
      </c>
      <c r="J81" s="417">
        <v>9</v>
      </c>
      <c r="K81" s="419">
        <v>10</v>
      </c>
      <c r="L81" s="421" t="s">
        <v>347</v>
      </c>
      <c r="M81" s="417" t="s">
        <v>348</v>
      </c>
      <c r="N81" s="422"/>
      <c r="O81" s="417"/>
      <c r="P81" s="423"/>
      <c r="Q81" s="422"/>
      <c r="R81" s="417"/>
      <c r="S81" s="423"/>
    </row>
    <row r="82" spans="1:19" ht="15.75" thickBot="1" x14ac:dyDescent="0.3">
      <c r="A82" s="427"/>
      <c r="B82" s="428"/>
      <c r="C82" s="429"/>
      <c r="D82" s="430"/>
      <c r="E82" s="428"/>
      <c r="F82" s="428"/>
      <c r="G82" s="429"/>
      <c r="H82" s="428"/>
      <c r="I82" s="431"/>
      <c r="J82" s="428"/>
      <c r="K82" s="430"/>
      <c r="L82" s="432"/>
      <c r="M82" s="433"/>
      <c r="N82" s="434"/>
      <c r="O82" s="435"/>
      <c r="P82" s="436"/>
      <c r="Q82" s="471"/>
      <c r="R82" s="433"/>
      <c r="S82" s="472"/>
    </row>
    <row r="83" spans="1:19" ht="15.75" thickBot="1" x14ac:dyDescent="0.3">
      <c r="A83" s="437" t="s">
        <v>39</v>
      </c>
      <c r="B83" s="438">
        <v>22.4</v>
      </c>
      <c r="C83" s="438">
        <v>33.14</v>
      </c>
      <c r="D83" s="438">
        <v>27.7</v>
      </c>
      <c r="E83" s="438">
        <v>18</v>
      </c>
      <c r="F83" s="438">
        <v>34.299999999999997</v>
      </c>
      <c r="G83" s="438">
        <v>32.299999999999997</v>
      </c>
      <c r="H83" s="438">
        <v>26.5</v>
      </c>
      <c r="I83" s="438">
        <v>29.900000000000002</v>
      </c>
      <c r="J83" s="438">
        <v>24.499999999999996</v>
      </c>
      <c r="K83" s="438">
        <v>23.7</v>
      </c>
      <c r="L83" s="439">
        <v>272.44</v>
      </c>
      <c r="M83" s="440">
        <v>27.244</v>
      </c>
      <c r="N83" s="441"/>
      <c r="O83" s="442"/>
      <c r="P83" s="443"/>
      <c r="Q83" s="425"/>
      <c r="R83" s="473"/>
      <c r="S83" s="423"/>
    </row>
    <row r="84" spans="1:19" ht="15.75" thickBot="1" x14ac:dyDescent="0.3">
      <c r="A84" s="437" t="s">
        <v>38</v>
      </c>
      <c r="B84" s="438">
        <v>0.8</v>
      </c>
      <c r="C84" s="438">
        <v>0.3</v>
      </c>
      <c r="D84" s="438">
        <v>0.3</v>
      </c>
      <c r="E84" s="438">
        <v>0.4</v>
      </c>
      <c r="F84" s="438">
        <v>0.3</v>
      </c>
      <c r="G84" s="438">
        <v>0.3</v>
      </c>
      <c r="H84" s="438">
        <v>0.8</v>
      </c>
      <c r="I84" s="438">
        <v>0.3</v>
      </c>
      <c r="J84" s="438">
        <v>0.3</v>
      </c>
      <c r="K84" s="438">
        <v>0.5</v>
      </c>
      <c r="L84" s="439">
        <v>4.3</v>
      </c>
      <c r="M84" s="440">
        <v>0.43</v>
      </c>
      <c r="N84" s="445"/>
      <c r="O84" s="442"/>
      <c r="P84" s="443"/>
      <c r="Q84" s="425"/>
      <c r="R84" s="473"/>
      <c r="S84" s="423"/>
    </row>
    <row r="85" spans="1:19" ht="15.75" thickBot="1" x14ac:dyDescent="0.3">
      <c r="A85" s="437" t="s">
        <v>30</v>
      </c>
      <c r="B85" s="438">
        <v>15.8</v>
      </c>
      <c r="C85" s="438">
        <v>13</v>
      </c>
      <c r="D85" s="438">
        <v>4.82</v>
      </c>
      <c r="E85" s="438">
        <v>11</v>
      </c>
      <c r="F85" s="438">
        <v>5.6</v>
      </c>
      <c r="G85" s="438">
        <v>14.499999999999998</v>
      </c>
      <c r="H85" s="438">
        <v>75.52000000000001</v>
      </c>
      <c r="I85" s="438">
        <v>6.9</v>
      </c>
      <c r="J85" s="438">
        <v>13.399999999999999</v>
      </c>
      <c r="K85" s="438">
        <v>11.1</v>
      </c>
      <c r="L85" s="439">
        <v>171.64000000000001</v>
      </c>
      <c r="M85" s="440">
        <v>17.164000000000001</v>
      </c>
      <c r="N85" s="441"/>
      <c r="O85" s="442"/>
      <c r="P85" s="443"/>
      <c r="Q85" s="425"/>
      <c r="R85" s="473"/>
      <c r="S85" s="423"/>
    </row>
    <row r="86" spans="1:19" ht="15.75" thickBot="1" x14ac:dyDescent="0.3">
      <c r="A86" s="437" t="s">
        <v>170</v>
      </c>
      <c r="B86" s="438">
        <v>0.2</v>
      </c>
      <c r="C86" s="438">
        <v>0</v>
      </c>
      <c r="D86" s="438">
        <v>0.2</v>
      </c>
      <c r="E86" s="438">
        <v>0</v>
      </c>
      <c r="F86" s="438">
        <v>0</v>
      </c>
      <c r="G86" s="438">
        <v>0.2</v>
      </c>
      <c r="H86" s="438">
        <v>0</v>
      </c>
      <c r="I86" s="438">
        <v>0.2</v>
      </c>
      <c r="J86" s="438">
        <v>0</v>
      </c>
      <c r="K86" s="438">
        <v>0.2</v>
      </c>
      <c r="L86" s="439">
        <v>1</v>
      </c>
      <c r="M86" s="440">
        <v>0.1</v>
      </c>
      <c r="N86" s="422"/>
      <c r="O86" s="442"/>
      <c r="P86" s="443"/>
      <c r="Q86" s="425"/>
      <c r="R86" s="473"/>
      <c r="S86" s="423"/>
    </row>
    <row r="87" spans="1:19" ht="15.75" thickBot="1" x14ac:dyDescent="0.3">
      <c r="A87" s="446" t="s">
        <v>44</v>
      </c>
      <c r="B87" s="438">
        <v>25</v>
      </c>
      <c r="C87" s="438">
        <v>25</v>
      </c>
      <c r="D87" s="438">
        <v>25</v>
      </c>
      <c r="E87" s="438">
        <v>25</v>
      </c>
      <c r="F87" s="438">
        <v>25</v>
      </c>
      <c r="G87" s="438">
        <v>25</v>
      </c>
      <c r="H87" s="438">
        <v>25</v>
      </c>
      <c r="I87" s="438">
        <v>25</v>
      </c>
      <c r="J87" s="438">
        <v>25</v>
      </c>
      <c r="K87" s="438">
        <v>25</v>
      </c>
      <c r="L87" s="439">
        <v>250</v>
      </c>
      <c r="M87" s="440">
        <v>25</v>
      </c>
      <c r="N87" s="441"/>
      <c r="O87" s="442"/>
      <c r="P87" s="443"/>
      <c r="Q87" s="425"/>
      <c r="R87" s="473"/>
      <c r="S87" s="423"/>
    </row>
    <row r="88" spans="1:19" ht="15.75" thickBot="1" x14ac:dyDescent="0.3">
      <c r="A88" s="446" t="s">
        <v>68</v>
      </c>
      <c r="B88" s="438">
        <v>25</v>
      </c>
      <c r="C88" s="438">
        <v>30</v>
      </c>
      <c r="D88" s="438">
        <v>0</v>
      </c>
      <c r="E88" s="438">
        <v>15</v>
      </c>
      <c r="F88" s="438">
        <v>7</v>
      </c>
      <c r="G88" s="438">
        <v>20</v>
      </c>
      <c r="H88" s="438">
        <v>15</v>
      </c>
      <c r="I88" s="438">
        <v>15</v>
      </c>
      <c r="J88" s="438">
        <v>24.6</v>
      </c>
      <c r="K88" s="438">
        <v>23</v>
      </c>
      <c r="L88" s="439">
        <v>174.6</v>
      </c>
      <c r="M88" s="440">
        <v>17.46</v>
      </c>
      <c r="N88" s="441"/>
      <c r="O88" s="442"/>
      <c r="P88" s="443"/>
      <c r="Q88" s="425"/>
      <c r="R88" s="473"/>
      <c r="S88" s="423"/>
    </row>
    <row r="89" spans="1:19" ht="15.75" thickBot="1" x14ac:dyDescent="0.3">
      <c r="A89" s="437" t="s">
        <v>78</v>
      </c>
      <c r="B89" s="438">
        <v>30</v>
      </c>
      <c r="C89" s="438">
        <v>30</v>
      </c>
      <c r="D89" s="438">
        <v>30</v>
      </c>
      <c r="E89" s="438">
        <v>30</v>
      </c>
      <c r="F89" s="438">
        <v>30</v>
      </c>
      <c r="G89" s="438">
        <v>30</v>
      </c>
      <c r="H89" s="438">
        <v>30</v>
      </c>
      <c r="I89" s="438">
        <v>30</v>
      </c>
      <c r="J89" s="438">
        <v>30</v>
      </c>
      <c r="K89" s="438">
        <v>30</v>
      </c>
      <c r="L89" s="439">
        <v>300</v>
      </c>
      <c r="M89" s="440">
        <v>30</v>
      </c>
      <c r="N89" s="441"/>
      <c r="O89" s="442"/>
      <c r="P89" s="443"/>
      <c r="Q89" s="425"/>
      <c r="R89" s="473"/>
      <c r="S89" s="423"/>
    </row>
    <row r="90" spans="1:19" ht="15.75" thickBot="1" x14ac:dyDescent="0.3">
      <c r="A90" s="437" t="s">
        <v>73</v>
      </c>
      <c r="B90" s="438">
        <v>25.7</v>
      </c>
      <c r="C90" s="438">
        <v>9</v>
      </c>
      <c r="D90" s="438">
        <v>38.5</v>
      </c>
      <c r="E90" s="438">
        <v>3.5</v>
      </c>
      <c r="F90" s="438">
        <v>8.25</v>
      </c>
      <c r="G90" s="438">
        <v>35</v>
      </c>
      <c r="H90" s="438">
        <v>7</v>
      </c>
      <c r="I90" s="438">
        <v>25.3</v>
      </c>
      <c r="J90" s="438">
        <v>1.1000000000000001</v>
      </c>
      <c r="K90" s="438">
        <v>40.099999999999994</v>
      </c>
      <c r="L90" s="439">
        <v>193.45</v>
      </c>
      <c r="M90" s="440">
        <v>19.344999999999999</v>
      </c>
      <c r="N90" s="445"/>
      <c r="O90" s="442"/>
      <c r="P90" s="443"/>
      <c r="Q90" s="425"/>
      <c r="R90" s="473"/>
      <c r="S90" s="423"/>
    </row>
    <row r="91" spans="1:19" ht="15.75" thickBot="1" x14ac:dyDescent="0.3">
      <c r="A91" s="437" t="s">
        <v>76</v>
      </c>
      <c r="B91" s="438">
        <v>15.2</v>
      </c>
      <c r="C91" s="438">
        <v>0</v>
      </c>
      <c r="D91" s="438">
        <v>0</v>
      </c>
      <c r="E91" s="438">
        <v>15.2</v>
      </c>
      <c r="F91" s="438">
        <v>0</v>
      </c>
      <c r="G91" s="438">
        <v>0</v>
      </c>
      <c r="H91" s="438">
        <v>15.2</v>
      </c>
      <c r="I91" s="438">
        <v>0</v>
      </c>
      <c r="J91" s="438">
        <v>0</v>
      </c>
      <c r="K91" s="438">
        <v>15.2</v>
      </c>
      <c r="L91" s="439">
        <v>60.8</v>
      </c>
      <c r="M91" s="440">
        <v>6.08</v>
      </c>
      <c r="N91" s="441"/>
      <c r="O91" s="442"/>
      <c r="P91" s="443"/>
      <c r="Q91" s="447"/>
      <c r="R91" s="473"/>
      <c r="S91" s="423"/>
    </row>
    <row r="92" spans="1:19" ht="15.75" thickBot="1" x14ac:dyDescent="0.3">
      <c r="A92" s="437" t="s">
        <v>29</v>
      </c>
      <c r="B92" s="438">
        <v>20</v>
      </c>
      <c r="C92" s="438">
        <v>5</v>
      </c>
      <c r="D92" s="438">
        <v>0</v>
      </c>
      <c r="E92" s="438">
        <v>12</v>
      </c>
      <c r="F92" s="438">
        <v>0</v>
      </c>
      <c r="G92" s="438">
        <v>23.8</v>
      </c>
      <c r="H92" s="438">
        <v>0</v>
      </c>
      <c r="I92" s="438">
        <v>0</v>
      </c>
      <c r="J92" s="438">
        <v>0</v>
      </c>
      <c r="K92" s="438">
        <v>0</v>
      </c>
      <c r="L92" s="439">
        <v>60.8</v>
      </c>
      <c r="M92" s="440">
        <v>6.08</v>
      </c>
      <c r="N92" s="441"/>
      <c r="O92" s="442"/>
      <c r="P92" s="443"/>
      <c r="Q92" s="425"/>
      <c r="R92" s="473"/>
      <c r="S92" s="423"/>
    </row>
    <row r="93" spans="1:19" ht="15.75" thickBot="1" x14ac:dyDescent="0.3">
      <c r="A93" s="448" t="s">
        <v>200</v>
      </c>
      <c r="B93" s="438">
        <v>0</v>
      </c>
      <c r="C93" s="438">
        <v>0</v>
      </c>
      <c r="D93" s="438">
        <v>0</v>
      </c>
      <c r="E93" s="438">
        <v>0</v>
      </c>
      <c r="F93" s="438">
        <v>30</v>
      </c>
      <c r="G93" s="438">
        <v>0</v>
      </c>
      <c r="H93" s="438">
        <v>0</v>
      </c>
      <c r="I93" s="438">
        <v>12</v>
      </c>
      <c r="J93" s="438">
        <v>0</v>
      </c>
      <c r="K93" s="438">
        <v>9</v>
      </c>
      <c r="L93" s="439">
        <v>51</v>
      </c>
      <c r="M93" s="440">
        <v>5.0999999999999996</v>
      </c>
      <c r="N93" s="441"/>
      <c r="O93" s="442"/>
      <c r="P93" s="443"/>
      <c r="Q93" s="425"/>
      <c r="R93" s="473"/>
      <c r="S93" s="423"/>
    </row>
    <row r="94" spans="1:19" ht="15.75" thickBot="1" x14ac:dyDescent="0.3">
      <c r="A94" s="448" t="s">
        <v>353</v>
      </c>
      <c r="B94" s="438">
        <v>0</v>
      </c>
      <c r="C94" s="438">
        <v>0</v>
      </c>
      <c r="D94" s="438">
        <v>0</v>
      </c>
      <c r="E94" s="438">
        <v>0</v>
      </c>
      <c r="F94" s="438">
        <v>0</v>
      </c>
      <c r="G94" s="438">
        <v>0</v>
      </c>
      <c r="H94" s="438">
        <v>0</v>
      </c>
      <c r="I94" s="438">
        <v>0</v>
      </c>
      <c r="J94" s="438">
        <v>0</v>
      </c>
      <c r="K94" s="438">
        <v>0</v>
      </c>
      <c r="L94" s="439">
        <v>0</v>
      </c>
      <c r="M94" s="440">
        <v>0</v>
      </c>
      <c r="N94" s="441"/>
      <c r="O94" s="442"/>
      <c r="P94" s="443"/>
      <c r="Q94" s="425"/>
      <c r="R94" s="473"/>
      <c r="S94" s="423"/>
    </row>
    <row r="95" spans="1:19" ht="15.75" thickBot="1" x14ac:dyDescent="0.3">
      <c r="A95" s="448" t="s">
        <v>99</v>
      </c>
      <c r="B95" s="438">
        <v>0</v>
      </c>
      <c r="C95" s="438">
        <v>23</v>
      </c>
      <c r="D95" s="438">
        <v>0</v>
      </c>
      <c r="E95" s="438">
        <v>0</v>
      </c>
      <c r="F95" s="438">
        <v>7</v>
      </c>
      <c r="G95" s="438">
        <v>1.75</v>
      </c>
      <c r="H95" s="438">
        <v>0</v>
      </c>
      <c r="I95" s="438">
        <v>0</v>
      </c>
      <c r="J95" s="438">
        <v>0</v>
      </c>
      <c r="K95" s="438">
        <v>0</v>
      </c>
      <c r="L95" s="439">
        <v>31.75</v>
      </c>
      <c r="M95" s="440">
        <v>3.1749999999999998</v>
      </c>
      <c r="N95" s="441"/>
      <c r="O95" s="442"/>
      <c r="P95" s="443"/>
      <c r="Q95" s="425"/>
      <c r="R95" s="473"/>
      <c r="S95" s="423"/>
    </row>
    <row r="96" spans="1:19" ht="15.75" thickBot="1" x14ac:dyDescent="0.3">
      <c r="A96" s="448" t="s">
        <v>154</v>
      </c>
      <c r="B96" s="438">
        <v>0</v>
      </c>
      <c r="C96" s="438">
        <v>0</v>
      </c>
      <c r="D96" s="438">
        <v>12.2</v>
      </c>
      <c r="E96" s="438">
        <v>0</v>
      </c>
      <c r="F96" s="438">
        <v>0</v>
      </c>
      <c r="G96" s="438">
        <v>0</v>
      </c>
      <c r="H96" s="438">
        <v>0</v>
      </c>
      <c r="I96" s="438">
        <v>0</v>
      </c>
      <c r="J96" s="438">
        <v>0</v>
      </c>
      <c r="K96" s="438">
        <v>0</v>
      </c>
      <c r="L96" s="439">
        <v>12.2</v>
      </c>
      <c r="M96" s="440">
        <v>1.22</v>
      </c>
      <c r="N96" s="441"/>
      <c r="O96" s="442"/>
      <c r="P96" s="443"/>
      <c r="Q96" s="425"/>
      <c r="R96" s="473"/>
      <c r="S96" s="423"/>
    </row>
    <row r="97" spans="1:19" ht="15.75" thickBot="1" x14ac:dyDescent="0.3">
      <c r="A97" s="448" t="s">
        <v>61</v>
      </c>
      <c r="B97" s="438">
        <v>6</v>
      </c>
      <c r="C97" s="438">
        <v>0</v>
      </c>
      <c r="D97" s="438">
        <v>0</v>
      </c>
      <c r="E97" s="438">
        <v>0</v>
      </c>
      <c r="F97" s="438">
        <v>0</v>
      </c>
      <c r="G97" s="438">
        <v>30</v>
      </c>
      <c r="H97" s="438">
        <v>0</v>
      </c>
      <c r="I97" s="438">
        <v>15</v>
      </c>
      <c r="J97" s="438">
        <v>0</v>
      </c>
      <c r="K97" s="438">
        <v>0</v>
      </c>
      <c r="L97" s="439">
        <v>51</v>
      </c>
      <c r="M97" s="440">
        <v>5.0999999999999996</v>
      </c>
      <c r="N97" s="441"/>
      <c r="O97" s="442"/>
      <c r="P97" s="443"/>
      <c r="Q97" s="425"/>
      <c r="R97" s="473"/>
      <c r="S97" s="423"/>
    </row>
    <row r="98" spans="1:19" ht="15.75" thickBot="1" x14ac:dyDescent="0.3">
      <c r="A98" s="448" t="s">
        <v>354</v>
      </c>
      <c r="B98" s="438">
        <v>0</v>
      </c>
      <c r="C98" s="438">
        <v>0</v>
      </c>
      <c r="D98" s="438">
        <v>0</v>
      </c>
      <c r="E98" s="438">
        <v>0</v>
      </c>
      <c r="F98" s="438">
        <v>0</v>
      </c>
      <c r="G98" s="438">
        <v>0</v>
      </c>
      <c r="H98" s="438">
        <v>0</v>
      </c>
      <c r="I98" s="438">
        <v>0</v>
      </c>
      <c r="J98" s="438">
        <v>0</v>
      </c>
      <c r="K98" s="438">
        <v>0</v>
      </c>
      <c r="L98" s="439">
        <v>0</v>
      </c>
      <c r="M98" s="440">
        <v>0</v>
      </c>
      <c r="N98" s="441"/>
      <c r="O98" s="442"/>
      <c r="P98" s="443"/>
      <c r="Q98" s="425"/>
      <c r="R98" s="473"/>
      <c r="S98" s="423"/>
    </row>
    <row r="99" spans="1:19" ht="15.75" thickBot="1" x14ac:dyDescent="0.3">
      <c r="A99" s="448" t="s">
        <v>355</v>
      </c>
      <c r="B99" s="438">
        <v>0</v>
      </c>
      <c r="C99" s="438">
        <v>0</v>
      </c>
      <c r="D99" s="438">
        <v>0</v>
      </c>
      <c r="E99" s="438">
        <v>0</v>
      </c>
      <c r="F99" s="438">
        <v>0</v>
      </c>
      <c r="G99" s="438">
        <v>0</v>
      </c>
      <c r="H99" s="438">
        <v>0</v>
      </c>
      <c r="I99" s="438">
        <v>0</v>
      </c>
      <c r="J99" s="438">
        <v>0</v>
      </c>
      <c r="K99" s="438">
        <v>0</v>
      </c>
      <c r="L99" s="439">
        <v>0</v>
      </c>
      <c r="M99" s="440">
        <v>0</v>
      </c>
      <c r="N99" s="441"/>
      <c r="O99" s="442"/>
      <c r="P99" s="443"/>
      <c r="Q99" s="425"/>
      <c r="R99" s="473"/>
      <c r="S99" s="423"/>
    </row>
    <row r="100" spans="1:19" ht="15.75" thickBot="1" x14ac:dyDescent="0.3">
      <c r="A100" s="448" t="s">
        <v>204</v>
      </c>
      <c r="B100" s="438">
        <v>0</v>
      </c>
      <c r="C100" s="438">
        <v>0</v>
      </c>
      <c r="D100" s="438">
        <v>0</v>
      </c>
      <c r="E100" s="438">
        <v>0</v>
      </c>
      <c r="F100" s="438">
        <v>6</v>
      </c>
      <c r="G100" s="438">
        <v>0</v>
      </c>
      <c r="H100" s="438">
        <v>6.6</v>
      </c>
      <c r="I100" s="438">
        <v>0</v>
      </c>
      <c r="J100" s="438">
        <v>0</v>
      </c>
      <c r="K100" s="438">
        <v>0</v>
      </c>
      <c r="L100" s="439">
        <v>12.6</v>
      </c>
      <c r="M100" s="440">
        <v>1.26</v>
      </c>
      <c r="N100" s="441"/>
      <c r="O100" s="442"/>
      <c r="P100" s="443"/>
      <c r="Q100" s="425"/>
      <c r="R100" s="473"/>
      <c r="S100" s="423"/>
    </row>
    <row r="101" spans="1:19" ht="15.75" thickBot="1" x14ac:dyDescent="0.3">
      <c r="A101" s="448" t="s">
        <v>356</v>
      </c>
      <c r="B101" s="438">
        <v>0</v>
      </c>
      <c r="C101" s="438">
        <v>0</v>
      </c>
      <c r="D101" s="438">
        <v>23</v>
      </c>
      <c r="E101" s="438">
        <v>0</v>
      </c>
      <c r="F101" s="438">
        <v>0</v>
      </c>
      <c r="G101" s="438">
        <v>0</v>
      </c>
      <c r="H101" s="438">
        <v>0</v>
      </c>
      <c r="I101" s="438">
        <v>0</v>
      </c>
      <c r="J101" s="438">
        <v>0</v>
      </c>
      <c r="K101" s="438">
        <v>0</v>
      </c>
      <c r="L101" s="439">
        <v>23</v>
      </c>
      <c r="M101" s="440">
        <v>2.2999999999999998</v>
      </c>
      <c r="N101" s="441"/>
      <c r="O101" s="442"/>
      <c r="P101" s="443"/>
      <c r="Q101" s="425"/>
      <c r="R101" s="473"/>
      <c r="S101" s="423"/>
    </row>
    <row r="102" spans="1:19" ht="15.75" thickBot="1" x14ac:dyDescent="0.3">
      <c r="A102" s="448" t="s">
        <v>275</v>
      </c>
      <c r="B102" s="438">
        <v>0</v>
      </c>
      <c r="C102" s="438">
        <v>0</v>
      </c>
      <c r="D102" s="438">
        <v>0</v>
      </c>
      <c r="E102" s="438">
        <v>0</v>
      </c>
      <c r="F102" s="438">
        <v>0</v>
      </c>
      <c r="G102" s="438">
        <v>0</v>
      </c>
      <c r="H102" s="438">
        <v>0</v>
      </c>
      <c r="I102" s="438">
        <v>0</v>
      </c>
      <c r="J102" s="438">
        <v>23</v>
      </c>
      <c r="K102" s="438">
        <v>0</v>
      </c>
      <c r="L102" s="439">
        <v>23</v>
      </c>
      <c r="M102" s="440">
        <v>2.2999999999999998</v>
      </c>
      <c r="N102" s="441"/>
      <c r="O102" s="442"/>
      <c r="P102" s="443"/>
      <c r="Q102" s="425"/>
      <c r="R102" s="473"/>
      <c r="S102" s="423"/>
    </row>
    <row r="103" spans="1:19" ht="15.75" thickBot="1" x14ac:dyDescent="0.3">
      <c r="A103" s="448" t="s">
        <v>187</v>
      </c>
      <c r="B103" s="438">
        <v>0</v>
      </c>
      <c r="C103" s="438">
        <v>0</v>
      </c>
      <c r="D103" s="438">
        <v>0</v>
      </c>
      <c r="E103" s="438">
        <v>25</v>
      </c>
      <c r="F103" s="438">
        <v>0</v>
      </c>
      <c r="G103" s="438">
        <v>0</v>
      </c>
      <c r="H103" s="438">
        <v>0</v>
      </c>
      <c r="I103" s="438">
        <v>0</v>
      </c>
      <c r="J103" s="438">
        <v>0</v>
      </c>
      <c r="K103" s="438">
        <v>0</v>
      </c>
      <c r="L103" s="439">
        <v>25</v>
      </c>
      <c r="M103" s="440">
        <v>2.5</v>
      </c>
      <c r="N103" s="441"/>
      <c r="O103" s="442"/>
      <c r="P103" s="443"/>
      <c r="Q103" s="425"/>
      <c r="R103" s="473"/>
      <c r="S103" s="423"/>
    </row>
    <row r="104" spans="1:19" ht="15.75" thickBot="1" x14ac:dyDescent="0.3">
      <c r="A104" s="449" t="s">
        <v>60</v>
      </c>
      <c r="B104" s="438">
        <v>75.150000000000006</v>
      </c>
      <c r="C104" s="438">
        <v>217.1</v>
      </c>
      <c r="D104" s="438">
        <v>134.1</v>
      </c>
      <c r="E104" s="438">
        <v>180.36</v>
      </c>
      <c r="F104" s="438">
        <v>168.33</v>
      </c>
      <c r="G104" s="438">
        <v>43.25</v>
      </c>
      <c r="H104" s="438">
        <v>172.01</v>
      </c>
      <c r="I104" s="438">
        <v>252.17</v>
      </c>
      <c r="J104" s="438">
        <v>227.79</v>
      </c>
      <c r="K104" s="438">
        <v>80.16</v>
      </c>
      <c r="L104" s="439">
        <v>1550.42</v>
      </c>
      <c r="M104" s="440">
        <v>155.042</v>
      </c>
      <c r="N104" s="441"/>
      <c r="O104" s="442"/>
      <c r="P104" s="443"/>
      <c r="Q104" s="425"/>
      <c r="R104" s="473"/>
      <c r="S104" s="423"/>
    </row>
    <row r="105" spans="1:19" ht="15.75" thickBot="1" x14ac:dyDescent="0.3">
      <c r="A105" s="448" t="s">
        <v>62</v>
      </c>
      <c r="B105" s="438">
        <v>11.440000000000001</v>
      </c>
      <c r="C105" s="438">
        <v>87.78</v>
      </c>
      <c r="D105" s="438">
        <v>71.929999999999993</v>
      </c>
      <c r="E105" s="438">
        <v>30.58</v>
      </c>
      <c r="F105" s="438">
        <v>61.709999999999994</v>
      </c>
      <c r="G105" s="438">
        <v>8.7799999999999994</v>
      </c>
      <c r="H105" s="438">
        <v>55.330000000000005</v>
      </c>
      <c r="I105" s="438">
        <v>9.31</v>
      </c>
      <c r="J105" s="438">
        <v>36.840000000000003</v>
      </c>
      <c r="K105" s="438">
        <v>110.39</v>
      </c>
      <c r="L105" s="439">
        <v>484.08999999999992</v>
      </c>
      <c r="M105" s="440">
        <v>48.408999999999992</v>
      </c>
      <c r="N105" s="441"/>
      <c r="O105" s="442"/>
      <c r="P105" s="443"/>
      <c r="Q105" s="447"/>
      <c r="R105" s="473"/>
      <c r="S105" s="423"/>
    </row>
    <row r="106" spans="1:19" ht="15.75" thickBot="1" x14ac:dyDescent="0.3">
      <c r="A106" s="448" t="s">
        <v>63</v>
      </c>
      <c r="B106" s="438">
        <v>13.149999999999999</v>
      </c>
      <c r="C106" s="438">
        <v>26.18</v>
      </c>
      <c r="D106" s="438">
        <v>41.62</v>
      </c>
      <c r="E106" s="438">
        <v>29.75</v>
      </c>
      <c r="F106" s="438">
        <v>13.09</v>
      </c>
      <c r="G106" s="438">
        <v>25.22</v>
      </c>
      <c r="H106" s="438">
        <v>36.53</v>
      </c>
      <c r="I106" s="438">
        <v>22.85</v>
      </c>
      <c r="J106" s="438">
        <v>8.92</v>
      </c>
      <c r="K106" s="438">
        <v>31.42</v>
      </c>
      <c r="L106" s="439">
        <v>248.72999999999996</v>
      </c>
      <c r="M106" s="440">
        <v>24.872999999999998</v>
      </c>
      <c r="N106" s="441"/>
      <c r="O106" s="442"/>
      <c r="P106" s="443"/>
      <c r="Q106" s="447"/>
      <c r="R106" s="473"/>
      <c r="S106" s="423"/>
    </row>
    <row r="107" spans="1:19" ht="15.75" thickBot="1" x14ac:dyDescent="0.3">
      <c r="A107" s="448" t="s">
        <v>229</v>
      </c>
      <c r="B107" s="438">
        <v>0</v>
      </c>
      <c r="C107" s="438">
        <v>0</v>
      </c>
      <c r="D107" s="438">
        <v>0</v>
      </c>
      <c r="E107" s="438">
        <v>0</v>
      </c>
      <c r="F107" s="438">
        <v>0</v>
      </c>
      <c r="G107" s="438">
        <v>52.09</v>
      </c>
      <c r="H107" s="438">
        <v>0</v>
      </c>
      <c r="I107" s="438">
        <v>32.64</v>
      </c>
      <c r="J107" s="438">
        <v>0</v>
      </c>
      <c r="K107" s="438">
        <v>0</v>
      </c>
      <c r="L107" s="439">
        <v>84.73</v>
      </c>
      <c r="M107" s="440">
        <v>8.4730000000000008</v>
      </c>
      <c r="N107" s="441"/>
      <c r="O107" s="442"/>
      <c r="P107" s="443"/>
      <c r="Q107" s="447"/>
      <c r="R107" s="473"/>
      <c r="S107" s="423"/>
    </row>
    <row r="108" spans="1:19" ht="15.75" thickBot="1" x14ac:dyDescent="0.3">
      <c r="A108" s="448" t="s">
        <v>72</v>
      </c>
      <c r="B108" s="438">
        <v>186.25</v>
      </c>
      <c r="C108" s="438">
        <v>0</v>
      </c>
      <c r="D108" s="438">
        <v>45</v>
      </c>
      <c r="E108" s="438">
        <v>37.5</v>
      </c>
      <c r="F108" s="438">
        <v>22.5</v>
      </c>
      <c r="G108" s="438">
        <v>0</v>
      </c>
      <c r="H108" s="438">
        <v>48.75</v>
      </c>
      <c r="I108" s="438">
        <v>46.25</v>
      </c>
      <c r="J108" s="438">
        <v>55.25</v>
      </c>
      <c r="K108" s="438">
        <v>67.5</v>
      </c>
      <c r="L108" s="439">
        <v>509</v>
      </c>
      <c r="M108" s="440">
        <v>50.9</v>
      </c>
      <c r="N108" s="441"/>
      <c r="O108" s="442"/>
      <c r="P108" s="443"/>
      <c r="Q108" s="447"/>
      <c r="R108" s="473"/>
      <c r="S108" s="423"/>
    </row>
    <row r="109" spans="1:19" ht="15.75" thickBot="1" x14ac:dyDescent="0.3">
      <c r="A109" s="448" t="s">
        <v>108</v>
      </c>
      <c r="B109" s="438">
        <v>0</v>
      </c>
      <c r="C109" s="438">
        <v>42</v>
      </c>
      <c r="D109" s="438">
        <v>0</v>
      </c>
      <c r="E109" s="438">
        <v>0</v>
      </c>
      <c r="F109" s="438">
        <v>42</v>
      </c>
      <c r="G109" s="438">
        <v>0</v>
      </c>
      <c r="H109" s="438">
        <v>42</v>
      </c>
      <c r="I109" s="438">
        <v>0</v>
      </c>
      <c r="J109" s="438">
        <v>0</v>
      </c>
      <c r="K109" s="438">
        <v>42</v>
      </c>
      <c r="L109" s="439">
        <v>168</v>
      </c>
      <c r="M109" s="440">
        <v>16.8</v>
      </c>
      <c r="N109" s="441"/>
      <c r="O109" s="442"/>
      <c r="P109" s="443"/>
      <c r="Q109" s="447"/>
      <c r="R109" s="473"/>
      <c r="S109" s="423"/>
    </row>
    <row r="110" spans="1:19" ht="15.75" thickBot="1" x14ac:dyDescent="0.3">
      <c r="A110" s="448" t="s">
        <v>357</v>
      </c>
      <c r="B110" s="438">
        <v>0</v>
      </c>
      <c r="C110" s="438">
        <v>0</v>
      </c>
      <c r="D110" s="438">
        <v>0</v>
      </c>
      <c r="E110" s="438">
        <v>0</v>
      </c>
      <c r="F110" s="438">
        <v>0</v>
      </c>
      <c r="G110" s="438">
        <v>0</v>
      </c>
      <c r="H110" s="438">
        <v>0</v>
      </c>
      <c r="I110" s="438">
        <v>0</v>
      </c>
      <c r="J110" s="438">
        <v>0</v>
      </c>
      <c r="K110" s="438">
        <v>0</v>
      </c>
      <c r="L110" s="439">
        <v>0</v>
      </c>
      <c r="M110" s="440">
        <v>0</v>
      </c>
      <c r="N110" s="441"/>
      <c r="O110" s="442"/>
      <c r="P110" s="443"/>
      <c r="Q110" s="447"/>
      <c r="R110" s="473"/>
      <c r="S110" s="423"/>
    </row>
    <row r="111" spans="1:19" ht="15.75" thickBot="1" x14ac:dyDescent="0.3">
      <c r="A111" s="448" t="s">
        <v>358</v>
      </c>
      <c r="B111" s="438">
        <v>0</v>
      </c>
      <c r="C111" s="438">
        <v>0</v>
      </c>
      <c r="D111" s="438">
        <v>51</v>
      </c>
      <c r="E111" s="438">
        <v>0</v>
      </c>
      <c r="F111" s="438">
        <v>0</v>
      </c>
      <c r="G111" s="438">
        <v>51</v>
      </c>
      <c r="H111" s="438">
        <v>0</v>
      </c>
      <c r="I111" s="438">
        <v>0</v>
      </c>
      <c r="J111" s="438">
        <v>51</v>
      </c>
      <c r="K111" s="438">
        <v>0</v>
      </c>
      <c r="L111" s="439">
        <v>153</v>
      </c>
      <c r="M111" s="440">
        <v>15.3</v>
      </c>
      <c r="N111" s="441"/>
      <c r="O111" s="442"/>
      <c r="P111" s="443"/>
      <c r="Q111" s="447"/>
      <c r="R111" s="473"/>
      <c r="S111" s="423"/>
    </row>
    <row r="112" spans="1:19" ht="15.75" thickBot="1" x14ac:dyDescent="0.3">
      <c r="A112" s="448" t="s">
        <v>359</v>
      </c>
      <c r="B112" s="438">
        <v>51</v>
      </c>
      <c r="C112" s="438">
        <v>0</v>
      </c>
      <c r="D112" s="438">
        <v>0</v>
      </c>
      <c r="E112" s="438">
        <v>51</v>
      </c>
      <c r="F112" s="438">
        <v>0</v>
      </c>
      <c r="G112" s="438">
        <v>0</v>
      </c>
      <c r="H112" s="438">
        <v>0</v>
      </c>
      <c r="I112" s="438">
        <v>51</v>
      </c>
      <c r="J112" s="438">
        <v>0</v>
      </c>
      <c r="K112" s="438">
        <v>0</v>
      </c>
      <c r="L112" s="439">
        <v>153</v>
      </c>
      <c r="M112" s="440">
        <v>15.3</v>
      </c>
      <c r="N112" s="441"/>
      <c r="O112" s="442"/>
      <c r="P112" s="443"/>
      <c r="Q112" s="447"/>
      <c r="R112" s="473"/>
      <c r="S112" s="423"/>
    </row>
    <row r="113" spans="1:19" ht="15.75" thickBot="1" x14ac:dyDescent="0.3">
      <c r="A113" s="450" t="s">
        <v>211</v>
      </c>
      <c r="B113" s="438">
        <v>0</v>
      </c>
      <c r="C113" s="438">
        <v>0</v>
      </c>
      <c r="D113" s="438">
        <v>0</v>
      </c>
      <c r="E113" s="438">
        <v>0</v>
      </c>
      <c r="F113" s="438">
        <v>1.2</v>
      </c>
      <c r="G113" s="438">
        <v>0</v>
      </c>
      <c r="H113" s="438">
        <v>0</v>
      </c>
      <c r="I113" s="438">
        <v>1</v>
      </c>
      <c r="J113" s="438">
        <v>0</v>
      </c>
      <c r="K113" s="438">
        <v>0</v>
      </c>
      <c r="L113" s="439">
        <v>2.2000000000000002</v>
      </c>
      <c r="M113" s="440">
        <v>0.22000000000000003</v>
      </c>
      <c r="N113" s="441"/>
      <c r="O113" s="442"/>
      <c r="P113" s="443"/>
      <c r="Q113" s="447"/>
      <c r="R113" s="473"/>
      <c r="S113" s="423"/>
    </row>
    <row r="114" spans="1:19" ht="15.75" thickBot="1" x14ac:dyDescent="0.3">
      <c r="A114" s="449" t="s">
        <v>34</v>
      </c>
      <c r="B114" s="438">
        <v>14.2</v>
      </c>
      <c r="C114" s="438">
        <v>16</v>
      </c>
      <c r="D114" s="438">
        <v>15.7</v>
      </c>
      <c r="E114" s="438">
        <v>7.5</v>
      </c>
      <c r="F114" s="438">
        <v>15.5</v>
      </c>
      <c r="G114" s="438">
        <v>14.2</v>
      </c>
      <c r="H114" s="438">
        <v>13.1</v>
      </c>
      <c r="I114" s="438">
        <v>16</v>
      </c>
      <c r="J114" s="438">
        <v>12.1</v>
      </c>
      <c r="K114" s="438">
        <v>9.8000000000000007</v>
      </c>
      <c r="L114" s="439">
        <v>134.1</v>
      </c>
      <c r="M114" s="440">
        <v>13.41</v>
      </c>
      <c r="N114" s="441"/>
      <c r="O114" s="442"/>
      <c r="P114" s="443"/>
      <c r="Q114" s="447"/>
      <c r="R114" s="473"/>
      <c r="S114" s="423"/>
    </row>
    <row r="115" spans="1:19" ht="15.75" thickBot="1" x14ac:dyDescent="0.3">
      <c r="A115" s="449" t="s">
        <v>64</v>
      </c>
      <c r="B115" s="438">
        <v>6.8</v>
      </c>
      <c r="C115" s="438">
        <v>5.1999999999999993</v>
      </c>
      <c r="D115" s="438">
        <v>8.1</v>
      </c>
      <c r="E115" s="438">
        <v>11</v>
      </c>
      <c r="F115" s="438">
        <v>5.0999999999999996</v>
      </c>
      <c r="G115" s="438">
        <v>6.85</v>
      </c>
      <c r="H115" s="438">
        <v>6</v>
      </c>
      <c r="I115" s="438">
        <v>6.1</v>
      </c>
      <c r="J115" s="438">
        <v>5.6</v>
      </c>
      <c r="K115" s="438">
        <v>8.5</v>
      </c>
      <c r="L115" s="439">
        <v>69.25</v>
      </c>
      <c r="M115" s="440">
        <v>6.9249999999999998</v>
      </c>
      <c r="N115" s="441"/>
      <c r="O115" s="442"/>
      <c r="P115" s="443"/>
      <c r="Q115" s="447"/>
      <c r="R115" s="473"/>
      <c r="S115" s="423"/>
    </row>
    <row r="116" spans="1:19" ht="15.75" thickBot="1" x14ac:dyDescent="0.3">
      <c r="A116" s="451" t="s">
        <v>46</v>
      </c>
      <c r="B116" s="438">
        <v>79.8</v>
      </c>
      <c r="C116" s="438">
        <v>79.8</v>
      </c>
      <c r="D116" s="438">
        <v>68.400000000000006</v>
      </c>
      <c r="E116" s="438">
        <v>68.400000000000006</v>
      </c>
      <c r="F116" s="438">
        <v>79.8</v>
      </c>
      <c r="G116" s="438">
        <v>79.8</v>
      </c>
      <c r="H116" s="438">
        <v>79.8</v>
      </c>
      <c r="I116" s="438">
        <v>79.8</v>
      </c>
      <c r="J116" s="438">
        <v>79.8</v>
      </c>
      <c r="K116" s="438">
        <v>68.400000000000006</v>
      </c>
      <c r="L116" s="439">
        <v>763.79999999999984</v>
      </c>
      <c r="M116" s="440">
        <v>76.379999999999981</v>
      </c>
      <c r="N116" s="441"/>
      <c r="O116" s="442"/>
      <c r="P116" s="443"/>
      <c r="Q116" s="447"/>
      <c r="R116" s="473"/>
      <c r="S116" s="423"/>
    </row>
    <row r="117" spans="1:19" ht="15.75" thickBot="1" x14ac:dyDescent="0.3">
      <c r="A117" s="451" t="s">
        <v>122</v>
      </c>
      <c r="B117" s="438">
        <v>0</v>
      </c>
      <c r="C117" s="438">
        <v>29.64</v>
      </c>
      <c r="D117" s="438">
        <v>0</v>
      </c>
      <c r="E117" s="438">
        <v>0</v>
      </c>
      <c r="F117" s="438">
        <v>0</v>
      </c>
      <c r="G117" s="438">
        <v>29.64</v>
      </c>
      <c r="H117" s="438">
        <v>0</v>
      </c>
      <c r="I117" s="438">
        <v>0</v>
      </c>
      <c r="J117" s="438">
        <v>29.64</v>
      </c>
      <c r="K117" s="438">
        <v>0</v>
      </c>
      <c r="L117" s="439">
        <v>88.92</v>
      </c>
      <c r="M117" s="440">
        <v>8.8919999999999995</v>
      </c>
      <c r="N117" s="441"/>
      <c r="O117" s="442"/>
      <c r="P117" s="443"/>
      <c r="Q117" s="474"/>
      <c r="R117" s="473"/>
      <c r="S117" s="423"/>
    </row>
    <row r="118" spans="1:19" ht="15.75" thickBot="1" x14ac:dyDescent="0.3">
      <c r="A118" s="451" t="s">
        <v>360</v>
      </c>
      <c r="B118" s="438">
        <v>0</v>
      </c>
      <c r="C118" s="438">
        <v>0</v>
      </c>
      <c r="D118" s="438">
        <v>0</v>
      </c>
      <c r="E118" s="438">
        <v>0</v>
      </c>
      <c r="F118" s="438">
        <v>0</v>
      </c>
      <c r="G118" s="438">
        <v>0</v>
      </c>
      <c r="H118" s="438">
        <v>0</v>
      </c>
      <c r="I118" s="438">
        <v>0</v>
      </c>
      <c r="J118" s="438">
        <v>0</v>
      </c>
      <c r="K118" s="438">
        <v>0</v>
      </c>
      <c r="L118" s="439">
        <v>0</v>
      </c>
      <c r="M118" s="443">
        <v>0</v>
      </c>
      <c r="N118" s="441"/>
      <c r="O118" s="442"/>
      <c r="P118" s="443"/>
      <c r="Q118" s="425"/>
      <c r="R118" s="473"/>
      <c r="S118" s="423"/>
    </row>
    <row r="119" spans="1:19" ht="15.75" thickBot="1" x14ac:dyDescent="0.3">
      <c r="A119" s="451" t="s">
        <v>361</v>
      </c>
      <c r="B119" s="438">
        <v>2.8</v>
      </c>
      <c r="C119" s="438">
        <v>0</v>
      </c>
      <c r="D119" s="438">
        <v>0</v>
      </c>
      <c r="E119" s="438">
        <v>0</v>
      </c>
      <c r="F119" s="438">
        <v>0</v>
      </c>
      <c r="G119" s="438">
        <v>0</v>
      </c>
      <c r="H119" s="438">
        <v>2.8</v>
      </c>
      <c r="I119" s="438">
        <v>0</v>
      </c>
      <c r="J119" s="438">
        <v>0</v>
      </c>
      <c r="K119" s="438">
        <v>0</v>
      </c>
      <c r="L119" s="439">
        <v>5.6</v>
      </c>
      <c r="M119" s="443">
        <v>0.55999999999999994</v>
      </c>
      <c r="N119" s="441"/>
      <c r="O119" s="442"/>
      <c r="P119" s="443"/>
      <c r="Q119" s="447"/>
      <c r="R119" s="473"/>
      <c r="S119" s="423"/>
    </row>
    <row r="120" spans="1:19" ht="15.75" thickBot="1" x14ac:dyDescent="0.3">
      <c r="A120" s="449" t="s">
        <v>135</v>
      </c>
      <c r="B120" s="438">
        <v>20</v>
      </c>
      <c r="C120" s="438">
        <v>10</v>
      </c>
      <c r="D120" s="438">
        <v>0</v>
      </c>
      <c r="E120" s="438">
        <v>0</v>
      </c>
      <c r="F120" s="438">
        <v>0</v>
      </c>
      <c r="G120" s="438">
        <v>0</v>
      </c>
      <c r="H120" s="438">
        <v>0</v>
      </c>
      <c r="I120" s="438">
        <v>0</v>
      </c>
      <c r="J120" s="438">
        <v>0</v>
      </c>
      <c r="K120" s="438">
        <v>0</v>
      </c>
      <c r="L120" s="439">
        <v>30</v>
      </c>
      <c r="M120" s="443">
        <v>3</v>
      </c>
      <c r="N120" s="441"/>
      <c r="O120" s="442"/>
      <c r="P120" s="443"/>
      <c r="Q120" s="447"/>
      <c r="R120" s="473"/>
      <c r="S120" s="423"/>
    </row>
    <row r="121" spans="1:19" ht="15.75" thickBot="1" x14ac:dyDescent="0.3">
      <c r="A121" s="449" t="s">
        <v>50</v>
      </c>
      <c r="B121" s="438">
        <v>90</v>
      </c>
      <c r="C121" s="438">
        <v>0</v>
      </c>
      <c r="D121" s="438">
        <v>90</v>
      </c>
      <c r="E121" s="438">
        <v>90</v>
      </c>
      <c r="F121" s="438">
        <v>0</v>
      </c>
      <c r="G121" s="438">
        <v>90</v>
      </c>
      <c r="H121" s="438">
        <v>90</v>
      </c>
      <c r="I121" s="438">
        <v>90</v>
      </c>
      <c r="J121" s="438">
        <v>90</v>
      </c>
      <c r="K121" s="438">
        <v>90</v>
      </c>
      <c r="L121" s="439">
        <v>720</v>
      </c>
      <c r="M121" s="443">
        <v>72</v>
      </c>
      <c r="N121" s="441"/>
      <c r="O121" s="442"/>
      <c r="P121" s="443"/>
      <c r="Q121" s="447"/>
      <c r="R121" s="473"/>
      <c r="S121" s="423"/>
    </row>
    <row r="122" spans="1:19" ht="15.75" thickBot="1" x14ac:dyDescent="0.3">
      <c r="A122" s="448" t="s">
        <v>362</v>
      </c>
      <c r="B122" s="438">
        <v>0</v>
      </c>
      <c r="C122" s="438">
        <v>0</v>
      </c>
      <c r="D122" s="438">
        <v>13.3</v>
      </c>
      <c r="E122" s="438">
        <v>0</v>
      </c>
      <c r="F122" s="438">
        <v>0</v>
      </c>
      <c r="G122" s="438">
        <v>0</v>
      </c>
      <c r="H122" s="438">
        <v>0</v>
      </c>
      <c r="I122" s="438">
        <v>0</v>
      </c>
      <c r="J122" s="438">
        <v>0</v>
      </c>
      <c r="K122" s="438">
        <v>0</v>
      </c>
      <c r="L122" s="439">
        <v>13.3</v>
      </c>
      <c r="M122" s="443">
        <v>1.33</v>
      </c>
      <c r="N122" s="441"/>
      <c r="O122" s="442"/>
      <c r="P122" s="443"/>
      <c r="Q122" s="447"/>
      <c r="R122" s="473"/>
      <c r="S122" s="423"/>
    </row>
    <row r="123" spans="1:19" ht="15.75" thickBot="1" x14ac:dyDescent="0.3">
      <c r="A123" s="448" t="s">
        <v>363</v>
      </c>
      <c r="B123" s="438">
        <v>0</v>
      </c>
      <c r="C123" s="438">
        <v>0</v>
      </c>
      <c r="D123" s="438">
        <v>0</v>
      </c>
      <c r="E123" s="438">
        <v>0</v>
      </c>
      <c r="F123" s="438">
        <v>13.3</v>
      </c>
      <c r="G123" s="438">
        <v>0</v>
      </c>
      <c r="H123" s="438">
        <v>0</v>
      </c>
      <c r="I123" s="438">
        <v>13.3</v>
      </c>
      <c r="J123" s="438">
        <v>0</v>
      </c>
      <c r="K123" s="438">
        <v>0</v>
      </c>
      <c r="L123" s="439">
        <v>26.6</v>
      </c>
      <c r="M123" s="443">
        <v>2.66</v>
      </c>
      <c r="N123" s="441"/>
      <c r="O123" s="442"/>
      <c r="P123" s="443"/>
      <c r="Q123" s="447"/>
      <c r="R123" s="473"/>
      <c r="S123" s="423"/>
    </row>
    <row r="124" spans="1:19" ht="15.75" thickBot="1" x14ac:dyDescent="0.3">
      <c r="A124" s="448" t="s">
        <v>364</v>
      </c>
      <c r="B124" s="438">
        <v>0</v>
      </c>
      <c r="C124" s="438">
        <v>0</v>
      </c>
      <c r="D124" s="438">
        <v>0</v>
      </c>
      <c r="E124" s="438">
        <v>0</v>
      </c>
      <c r="F124" s="438">
        <v>0</v>
      </c>
      <c r="G124" s="438">
        <v>0</v>
      </c>
      <c r="H124" s="438">
        <v>0</v>
      </c>
      <c r="I124" s="438">
        <v>0</v>
      </c>
      <c r="J124" s="438">
        <v>0</v>
      </c>
      <c r="K124" s="438">
        <v>0</v>
      </c>
      <c r="L124" s="439">
        <v>0</v>
      </c>
      <c r="M124" s="443">
        <v>0</v>
      </c>
      <c r="N124" s="441"/>
      <c r="O124" s="442"/>
      <c r="P124" s="443"/>
      <c r="Q124" s="447"/>
      <c r="R124" s="473"/>
      <c r="S124" s="423"/>
    </row>
    <row r="125" spans="1:19" ht="15.75" thickBot="1" x14ac:dyDescent="0.3">
      <c r="A125" s="448" t="s">
        <v>223</v>
      </c>
      <c r="B125" s="438">
        <v>0</v>
      </c>
      <c r="C125" s="438">
        <v>0</v>
      </c>
      <c r="D125" s="438">
        <v>0</v>
      </c>
      <c r="E125" s="438">
        <v>0</v>
      </c>
      <c r="F125" s="438">
        <v>10.199999999999999</v>
      </c>
      <c r="G125" s="438">
        <v>0</v>
      </c>
      <c r="H125" s="438">
        <v>0</v>
      </c>
      <c r="I125" s="438">
        <v>0</v>
      </c>
      <c r="J125" s="438">
        <v>0</v>
      </c>
      <c r="K125" s="438">
        <v>0</v>
      </c>
      <c r="L125" s="439">
        <v>10.199999999999999</v>
      </c>
      <c r="M125" s="443">
        <v>1.02</v>
      </c>
      <c r="N125" s="441"/>
      <c r="O125" s="442"/>
      <c r="P125" s="443"/>
      <c r="Q125" s="447"/>
      <c r="R125" s="473"/>
      <c r="S125" s="423"/>
    </row>
    <row r="126" spans="1:19" ht="15.75" thickBot="1" x14ac:dyDescent="0.3">
      <c r="A126" s="448" t="s">
        <v>365</v>
      </c>
      <c r="B126" s="438">
        <v>0</v>
      </c>
      <c r="C126" s="438">
        <v>0</v>
      </c>
      <c r="D126" s="438">
        <v>0</v>
      </c>
      <c r="E126" s="438">
        <v>10</v>
      </c>
      <c r="F126" s="438">
        <v>0</v>
      </c>
      <c r="G126" s="438">
        <v>0</v>
      </c>
      <c r="H126" s="438">
        <v>0</v>
      </c>
      <c r="I126" s="438">
        <v>0</v>
      </c>
      <c r="J126" s="438">
        <v>0</v>
      </c>
      <c r="K126" s="438">
        <v>10</v>
      </c>
      <c r="L126" s="439">
        <v>20</v>
      </c>
      <c r="M126" s="443">
        <v>2</v>
      </c>
      <c r="N126" s="441"/>
      <c r="O126" s="442"/>
      <c r="P126" s="443"/>
      <c r="Q126" s="447"/>
      <c r="R126" s="473"/>
      <c r="S126" s="423"/>
    </row>
    <row r="127" spans="1:19" ht="15.75" thickBot="1" x14ac:dyDescent="0.3">
      <c r="A127" s="448" t="s">
        <v>32</v>
      </c>
      <c r="B127" s="438">
        <v>107</v>
      </c>
      <c r="C127" s="438">
        <v>264.3</v>
      </c>
      <c r="D127" s="438">
        <v>236.32999999999998</v>
      </c>
      <c r="E127" s="438">
        <v>75</v>
      </c>
      <c r="F127" s="438">
        <v>186.8</v>
      </c>
      <c r="G127" s="438">
        <v>215.82999999999998</v>
      </c>
      <c r="H127" s="438">
        <v>116</v>
      </c>
      <c r="I127" s="438">
        <v>170</v>
      </c>
      <c r="J127" s="438">
        <v>264.13</v>
      </c>
      <c r="K127" s="438">
        <v>192</v>
      </c>
      <c r="L127" s="439">
        <v>1827.3899999999999</v>
      </c>
      <c r="M127" s="443">
        <v>182.73899999999998</v>
      </c>
      <c r="N127" s="441"/>
      <c r="O127" s="442"/>
      <c r="P127" s="443"/>
      <c r="Q127" s="447"/>
      <c r="R127" s="473"/>
      <c r="S127" s="423"/>
    </row>
    <row r="128" spans="1:19" ht="15.75" thickBot="1" x14ac:dyDescent="0.3">
      <c r="A128" s="448" t="s">
        <v>87</v>
      </c>
      <c r="B128" s="438">
        <v>134</v>
      </c>
      <c r="C128" s="438">
        <v>0</v>
      </c>
      <c r="D128" s="438">
        <v>0</v>
      </c>
      <c r="E128" s="438">
        <v>134</v>
      </c>
      <c r="F128" s="438">
        <v>0</v>
      </c>
      <c r="G128" s="438">
        <v>0</v>
      </c>
      <c r="H128" s="438">
        <v>134</v>
      </c>
      <c r="I128" s="438">
        <v>0</v>
      </c>
      <c r="J128" s="438">
        <v>0</v>
      </c>
      <c r="K128" s="438">
        <v>134</v>
      </c>
      <c r="L128" s="439">
        <v>536</v>
      </c>
      <c r="M128" s="443">
        <v>53.6</v>
      </c>
      <c r="N128" s="441"/>
      <c r="O128" s="442"/>
      <c r="P128" s="443"/>
      <c r="Q128" s="447"/>
      <c r="R128" s="473"/>
      <c r="S128" s="423"/>
    </row>
    <row r="129" spans="1:19" ht="15.75" thickBot="1" x14ac:dyDescent="0.3">
      <c r="A129" s="448" t="s">
        <v>123</v>
      </c>
      <c r="B129" s="438">
        <v>0</v>
      </c>
      <c r="C129" s="438">
        <v>134</v>
      </c>
      <c r="D129" s="438">
        <v>0</v>
      </c>
      <c r="E129" s="438">
        <v>0</v>
      </c>
      <c r="F129" s="438">
        <v>134</v>
      </c>
      <c r="G129" s="438">
        <v>0</v>
      </c>
      <c r="H129" s="438">
        <v>0</v>
      </c>
      <c r="I129" s="438">
        <v>134</v>
      </c>
      <c r="J129" s="438">
        <v>0</v>
      </c>
      <c r="K129" s="438">
        <v>0</v>
      </c>
      <c r="L129" s="439">
        <v>402</v>
      </c>
      <c r="M129" s="443">
        <v>40.200000000000003</v>
      </c>
      <c r="N129" s="441"/>
      <c r="O129" s="442"/>
      <c r="P129" s="443"/>
      <c r="Q129" s="447"/>
      <c r="R129" s="473"/>
      <c r="S129" s="423"/>
    </row>
    <row r="130" spans="1:19" ht="15.75" thickBot="1" x14ac:dyDescent="0.3">
      <c r="A130" s="448" t="s">
        <v>166</v>
      </c>
      <c r="B130" s="438">
        <v>0</v>
      </c>
      <c r="C130" s="438">
        <v>0</v>
      </c>
      <c r="D130" s="438">
        <v>134</v>
      </c>
      <c r="E130" s="438">
        <v>0</v>
      </c>
      <c r="F130" s="438">
        <v>0</v>
      </c>
      <c r="G130" s="438">
        <v>134</v>
      </c>
      <c r="H130" s="438">
        <v>0</v>
      </c>
      <c r="I130" s="438">
        <v>0</v>
      </c>
      <c r="J130" s="438">
        <v>134</v>
      </c>
      <c r="K130" s="438">
        <v>0</v>
      </c>
      <c r="L130" s="439"/>
      <c r="M130" s="443"/>
      <c r="N130" s="441"/>
      <c r="O130" s="442"/>
      <c r="P130" s="443"/>
      <c r="Q130" s="447"/>
      <c r="R130" s="473"/>
      <c r="S130" s="423"/>
    </row>
    <row r="131" spans="1:19" ht="15.75" thickBot="1" x14ac:dyDescent="0.3">
      <c r="A131" s="448" t="s">
        <v>224</v>
      </c>
      <c r="B131" s="438">
        <v>0</v>
      </c>
      <c r="C131" s="438">
        <v>0</v>
      </c>
      <c r="D131" s="438">
        <v>0</v>
      </c>
      <c r="E131" s="438">
        <v>0</v>
      </c>
      <c r="F131" s="438">
        <v>20</v>
      </c>
      <c r="G131" s="438">
        <v>0</v>
      </c>
      <c r="H131" s="438">
        <v>20</v>
      </c>
      <c r="I131" s="438">
        <v>0</v>
      </c>
      <c r="J131" s="438">
        <v>0</v>
      </c>
      <c r="K131" s="438">
        <v>0</v>
      </c>
      <c r="L131" s="439">
        <v>40</v>
      </c>
      <c r="M131" s="443">
        <v>4</v>
      </c>
      <c r="N131" s="441"/>
      <c r="O131" s="442"/>
      <c r="P131" s="443"/>
      <c r="Q131" s="447"/>
      <c r="R131" s="473"/>
      <c r="S131" s="423"/>
    </row>
    <row r="132" spans="1:19" ht="15.75" thickBot="1" x14ac:dyDescent="0.3">
      <c r="A132" s="449" t="s">
        <v>134</v>
      </c>
      <c r="B132" s="438">
        <v>0</v>
      </c>
      <c r="C132" s="438">
        <v>8.1</v>
      </c>
      <c r="D132" s="438">
        <v>0</v>
      </c>
      <c r="E132" s="438">
        <v>14</v>
      </c>
      <c r="F132" s="438">
        <v>23.5</v>
      </c>
      <c r="G132" s="438">
        <v>6</v>
      </c>
      <c r="H132" s="438">
        <v>3</v>
      </c>
      <c r="I132" s="438">
        <v>6</v>
      </c>
      <c r="J132" s="438">
        <v>6</v>
      </c>
      <c r="K132" s="438">
        <v>0</v>
      </c>
      <c r="L132" s="439">
        <v>66.599999999999994</v>
      </c>
      <c r="M132" s="443">
        <v>6.6599999999999993</v>
      </c>
      <c r="N132" s="441"/>
      <c r="O132" s="442"/>
      <c r="P132" s="443"/>
      <c r="Q132" s="447"/>
      <c r="R132" s="473"/>
      <c r="S132" s="423"/>
    </row>
    <row r="133" spans="1:19" ht="15.75" thickBot="1" x14ac:dyDescent="0.3">
      <c r="A133" s="449" t="s">
        <v>133</v>
      </c>
      <c r="B133" s="438">
        <v>0</v>
      </c>
      <c r="C133" s="438">
        <v>65</v>
      </c>
      <c r="D133" s="438">
        <v>0</v>
      </c>
      <c r="E133" s="438">
        <v>0</v>
      </c>
      <c r="F133" s="438">
        <v>76</v>
      </c>
      <c r="G133" s="438">
        <v>0</v>
      </c>
      <c r="H133" s="438">
        <v>70.08</v>
      </c>
      <c r="I133" s="438">
        <v>0</v>
      </c>
      <c r="J133" s="438">
        <v>0</v>
      </c>
      <c r="K133" s="438">
        <v>16.32</v>
      </c>
      <c r="L133" s="439">
        <v>227.39999999999998</v>
      </c>
      <c r="M133" s="443">
        <v>22.74</v>
      </c>
      <c r="N133" s="441"/>
      <c r="O133" s="442"/>
      <c r="P133" s="443"/>
      <c r="Q133" s="447"/>
      <c r="R133" s="473"/>
      <c r="S133" s="423"/>
    </row>
    <row r="134" spans="1:19" ht="15.75" thickBot="1" x14ac:dyDescent="0.3">
      <c r="A134" s="446" t="s">
        <v>59</v>
      </c>
      <c r="B134" s="438">
        <v>77</v>
      </c>
      <c r="C134" s="438">
        <v>22</v>
      </c>
      <c r="D134" s="438">
        <v>23.2</v>
      </c>
      <c r="E134" s="438">
        <v>85.6</v>
      </c>
      <c r="F134" s="438">
        <v>0</v>
      </c>
      <c r="G134" s="438">
        <v>23.23</v>
      </c>
      <c r="H134" s="438">
        <v>100.54</v>
      </c>
      <c r="I134" s="438">
        <v>91.03</v>
      </c>
      <c r="J134" s="438">
        <v>23.23</v>
      </c>
      <c r="K134" s="438">
        <v>48.51</v>
      </c>
      <c r="L134" s="439">
        <v>494.34000000000003</v>
      </c>
      <c r="M134" s="443">
        <v>49.434000000000005</v>
      </c>
      <c r="N134" s="441"/>
      <c r="O134" s="442"/>
      <c r="P134" s="443"/>
      <c r="Q134" s="447"/>
      <c r="R134" s="473"/>
      <c r="S134" s="423"/>
    </row>
    <row r="135" spans="1:19" ht="15.75" thickBot="1" x14ac:dyDescent="0.3">
      <c r="A135" s="446" t="s">
        <v>366</v>
      </c>
      <c r="B135" s="438">
        <v>0</v>
      </c>
      <c r="C135" s="438">
        <v>0</v>
      </c>
      <c r="D135" s="438">
        <v>0</v>
      </c>
      <c r="E135" s="438">
        <v>0</v>
      </c>
      <c r="F135" s="438">
        <v>0</v>
      </c>
      <c r="G135" s="438">
        <v>0</v>
      </c>
      <c r="H135" s="438">
        <v>0</v>
      </c>
      <c r="I135" s="438">
        <v>0</v>
      </c>
      <c r="J135" s="438">
        <v>0</v>
      </c>
      <c r="K135" s="438">
        <v>0</v>
      </c>
      <c r="L135" s="439">
        <v>0</v>
      </c>
      <c r="M135" s="443">
        <v>0</v>
      </c>
      <c r="N135" s="441"/>
      <c r="O135" s="442"/>
      <c r="P135" s="443"/>
      <c r="Q135" s="425"/>
      <c r="R135" s="473"/>
      <c r="S135" s="423"/>
    </row>
    <row r="136" spans="1:19" ht="15.75" thickBot="1" x14ac:dyDescent="0.3">
      <c r="A136" s="449" t="s">
        <v>157</v>
      </c>
      <c r="B136" s="438">
        <v>0</v>
      </c>
      <c r="C136" s="438">
        <v>0</v>
      </c>
      <c r="D136" s="438">
        <v>72.31</v>
      </c>
      <c r="E136" s="438">
        <v>0</v>
      </c>
      <c r="F136" s="438">
        <v>33.9</v>
      </c>
      <c r="G136" s="438">
        <v>0</v>
      </c>
      <c r="H136" s="438">
        <v>0</v>
      </c>
      <c r="I136" s="438">
        <v>33.85</v>
      </c>
      <c r="J136" s="438">
        <v>0</v>
      </c>
      <c r="K136" s="438">
        <v>85.539999999999992</v>
      </c>
      <c r="L136" s="439">
        <v>225.6</v>
      </c>
      <c r="M136" s="443">
        <v>22.56</v>
      </c>
      <c r="N136" s="441"/>
      <c r="O136" s="442"/>
      <c r="P136" s="443"/>
      <c r="Q136" s="447"/>
      <c r="R136" s="473"/>
      <c r="S136" s="423"/>
    </row>
    <row r="137" spans="1:19" ht="15.75" thickBot="1" x14ac:dyDescent="0.3">
      <c r="A137" s="449" t="s">
        <v>106</v>
      </c>
      <c r="B137" s="438">
        <v>0</v>
      </c>
      <c r="C137" s="438">
        <v>5.0999999999999996</v>
      </c>
      <c r="D137" s="438">
        <v>0</v>
      </c>
      <c r="E137" s="438">
        <v>5.0999999999999996</v>
      </c>
      <c r="F137" s="438">
        <v>0</v>
      </c>
      <c r="G137" s="438">
        <v>5.0999999999999996</v>
      </c>
      <c r="H137" s="438">
        <v>5.0999999999999996</v>
      </c>
      <c r="I137" s="438">
        <v>5.0999999999999996</v>
      </c>
      <c r="J137" s="438">
        <v>0</v>
      </c>
      <c r="K137" s="438">
        <v>5.0999999999999996</v>
      </c>
      <c r="L137" s="439">
        <v>30.6</v>
      </c>
      <c r="M137" s="443">
        <v>3.06</v>
      </c>
      <c r="N137" s="441"/>
      <c r="O137" s="442"/>
      <c r="P137" s="443"/>
      <c r="Q137" s="447"/>
      <c r="R137" s="473"/>
      <c r="S137" s="423"/>
    </row>
    <row r="138" spans="1:19" ht="15.75" thickBot="1" x14ac:dyDescent="0.3">
      <c r="A138" s="449" t="s">
        <v>232</v>
      </c>
      <c r="B138" s="438">
        <v>0</v>
      </c>
      <c r="C138" s="438">
        <v>70</v>
      </c>
      <c r="D138" s="438">
        <v>0</v>
      </c>
      <c r="E138" s="438">
        <v>0</v>
      </c>
      <c r="F138" s="438">
        <v>70</v>
      </c>
      <c r="G138" s="438">
        <v>65.63</v>
      </c>
      <c r="H138" s="438">
        <v>24.13</v>
      </c>
      <c r="I138" s="438">
        <v>0</v>
      </c>
      <c r="J138" s="438">
        <v>68.75</v>
      </c>
      <c r="K138" s="438">
        <v>0</v>
      </c>
      <c r="L138" s="439">
        <v>298.51</v>
      </c>
      <c r="M138" s="443">
        <v>29.850999999999999</v>
      </c>
      <c r="N138" s="445"/>
      <c r="O138" s="442"/>
      <c r="P138" s="443"/>
      <c r="Q138" s="453"/>
      <c r="R138" s="473"/>
      <c r="S138" s="423"/>
    </row>
    <row r="139" spans="1:19" ht="15.75" thickBot="1" x14ac:dyDescent="0.3">
      <c r="A139" s="449" t="s">
        <v>145</v>
      </c>
      <c r="B139" s="438">
        <v>0</v>
      </c>
      <c r="C139" s="438">
        <v>0</v>
      </c>
      <c r="D139" s="438">
        <v>2.5</v>
      </c>
      <c r="E139" s="438">
        <v>0</v>
      </c>
      <c r="F139" s="438">
        <v>0</v>
      </c>
      <c r="G139" s="438">
        <v>2.5</v>
      </c>
      <c r="H139" s="438">
        <v>0</v>
      </c>
      <c r="I139" s="438">
        <v>0</v>
      </c>
      <c r="J139" s="438">
        <v>2.5</v>
      </c>
      <c r="K139" s="438">
        <v>0</v>
      </c>
      <c r="L139" s="439">
        <v>7.5</v>
      </c>
      <c r="M139" s="443">
        <v>0.75</v>
      </c>
      <c r="N139" s="441"/>
      <c r="O139" s="442"/>
      <c r="P139" s="443"/>
      <c r="Q139" s="447"/>
      <c r="R139" s="473"/>
      <c r="S139" s="423"/>
    </row>
    <row r="140" spans="1:19" ht="15.75" thickBot="1" x14ac:dyDescent="0.3">
      <c r="A140" s="449" t="s">
        <v>102</v>
      </c>
      <c r="B140" s="438">
        <v>0</v>
      </c>
      <c r="C140" s="438">
        <v>1.7</v>
      </c>
      <c r="D140" s="438">
        <v>0</v>
      </c>
      <c r="E140" s="438">
        <v>0</v>
      </c>
      <c r="F140" s="438">
        <v>1.7</v>
      </c>
      <c r="G140" s="438">
        <v>0</v>
      </c>
      <c r="H140" s="438">
        <v>0</v>
      </c>
      <c r="I140" s="438">
        <v>1.7</v>
      </c>
      <c r="J140" s="438">
        <v>0</v>
      </c>
      <c r="K140" s="438">
        <v>0</v>
      </c>
      <c r="L140" s="439">
        <v>5.0999999999999996</v>
      </c>
      <c r="M140" s="443">
        <v>0.51</v>
      </c>
      <c r="N140" s="441"/>
      <c r="O140" s="442"/>
      <c r="P140" s="443"/>
      <c r="Q140" s="447"/>
      <c r="R140" s="473"/>
      <c r="S140" s="423"/>
    </row>
    <row r="141" spans="1:19" ht="15.75" thickBot="1" x14ac:dyDescent="0.3">
      <c r="A141" s="449" t="s">
        <v>171</v>
      </c>
      <c r="B141" s="438">
        <v>0</v>
      </c>
      <c r="C141" s="438">
        <v>0</v>
      </c>
      <c r="D141" s="438">
        <v>15</v>
      </c>
      <c r="E141" s="438">
        <v>0</v>
      </c>
      <c r="F141" s="438">
        <v>0</v>
      </c>
      <c r="G141" s="438">
        <v>19</v>
      </c>
      <c r="H141" s="438">
        <v>0</v>
      </c>
      <c r="I141" s="438">
        <v>0</v>
      </c>
      <c r="J141" s="438">
        <v>0</v>
      </c>
      <c r="K141" s="438">
        <v>19</v>
      </c>
      <c r="L141" s="439">
        <v>53</v>
      </c>
      <c r="M141" s="443">
        <v>5.3</v>
      </c>
      <c r="N141" s="445"/>
      <c r="O141" s="442"/>
      <c r="P141" s="443"/>
      <c r="Q141" s="474"/>
      <c r="R141" s="473"/>
      <c r="S141" s="423"/>
    </row>
    <row r="142" spans="1:19" ht="15.75" thickBot="1" x14ac:dyDescent="0.3">
      <c r="A142" s="449" t="s">
        <v>367</v>
      </c>
      <c r="B142" s="438">
        <v>0</v>
      </c>
      <c r="C142" s="438">
        <v>0</v>
      </c>
      <c r="D142" s="438">
        <v>0</v>
      </c>
      <c r="E142" s="438">
        <v>0</v>
      </c>
      <c r="F142" s="438">
        <v>0</v>
      </c>
      <c r="G142" s="438">
        <v>0</v>
      </c>
      <c r="H142" s="438">
        <v>0</v>
      </c>
      <c r="I142" s="438">
        <v>0</v>
      </c>
      <c r="J142" s="438">
        <v>0</v>
      </c>
      <c r="K142" s="438">
        <v>0</v>
      </c>
      <c r="L142" s="439">
        <v>0</v>
      </c>
      <c r="M142" s="443"/>
      <c r="N142" s="445"/>
      <c r="O142" s="442"/>
      <c r="P142" s="443"/>
      <c r="Q142" s="425"/>
      <c r="R142" s="473"/>
      <c r="S142" s="423"/>
    </row>
    <row r="143" spans="1:19" ht="15.75" thickBot="1" x14ac:dyDescent="0.3">
      <c r="A143" s="449" t="s">
        <v>377</v>
      </c>
      <c r="B143" s="438">
        <v>3</v>
      </c>
      <c r="C143" s="438">
        <v>3</v>
      </c>
      <c r="D143" s="438">
        <v>3</v>
      </c>
      <c r="E143" s="438">
        <v>3</v>
      </c>
      <c r="F143" s="438">
        <v>3</v>
      </c>
      <c r="G143" s="438">
        <v>3</v>
      </c>
      <c r="H143" s="438">
        <v>3</v>
      </c>
      <c r="I143" s="438">
        <v>3</v>
      </c>
      <c r="J143" s="438">
        <v>3</v>
      </c>
      <c r="K143" s="438">
        <v>3</v>
      </c>
      <c r="L143" s="439">
        <v>30</v>
      </c>
      <c r="M143" s="443">
        <v>3</v>
      </c>
      <c r="N143" s="445"/>
      <c r="O143" s="442"/>
      <c r="P143" s="443"/>
      <c r="Q143" s="447"/>
      <c r="R143" s="473"/>
      <c r="S143" s="423"/>
    </row>
    <row r="144" spans="1:19" ht="15.75" thickBot="1" x14ac:dyDescent="0.3">
      <c r="A144" s="449" t="s">
        <v>368</v>
      </c>
      <c r="B144" s="438">
        <v>0</v>
      </c>
      <c r="C144" s="438">
        <v>0</v>
      </c>
      <c r="D144" s="438">
        <v>0</v>
      </c>
      <c r="E144" s="438">
        <v>0</v>
      </c>
      <c r="F144" s="438">
        <v>0</v>
      </c>
      <c r="G144" s="438">
        <v>0</v>
      </c>
      <c r="H144" s="438">
        <v>0</v>
      </c>
      <c r="I144" s="438">
        <v>0</v>
      </c>
      <c r="J144" s="438">
        <v>0</v>
      </c>
      <c r="K144" s="438">
        <v>0</v>
      </c>
      <c r="L144" s="439">
        <v>0</v>
      </c>
      <c r="M144" s="443">
        <v>0</v>
      </c>
      <c r="N144" s="445"/>
      <c r="O144" s="442"/>
      <c r="P144" s="443"/>
      <c r="Q144" s="447"/>
      <c r="R144" s="473"/>
      <c r="S144" s="423"/>
    </row>
    <row r="145" spans="1:20" ht="15.75" thickBot="1" x14ac:dyDescent="0.3">
      <c r="A145" s="449" t="s">
        <v>69</v>
      </c>
      <c r="B145" s="438">
        <v>5.5</v>
      </c>
      <c r="C145" s="438">
        <v>0</v>
      </c>
      <c r="D145" s="438">
        <v>0</v>
      </c>
      <c r="E145" s="438">
        <v>3</v>
      </c>
      <c r="F145" s="438">
        <v>2.5</v>
      </c>
      <c r="G145" s="438">
        <v>5.25</v>
      </c>
      <c r="H145" s="438">
        <v>3</v>
      </c>
      <c r="I145" s="438">
        <v>3</v>
      </c>
      <c r="J145" s="438">
        <v>5.3</v>
      </c>
      <c r="K145" s="438">
        <v>5</v>
      </c>
      <c r="L145" s="439">
        <v>32.549999999999997</v>
      </c>
      <c r="M145" s="443">
        <v>3.2549999999999999</v>
      </c>
      <c r="N145" s="441"/>
      <c r="O145" s="442"/>
      <c r="P145" s="443"/>
      <c r="Q145" s="453"/>
      <c r="R145" s="473"/>
      <c r="S145" s="423"/>
    </row>
    <row r="146" spans="1:20" ht="15.75" thickBot="1" x14ac:dyDescent="0.3">
      <c r="A146" s="449" t="s">
        <v>369</v>
      </c>
      <c r="B146" s="438">
        <v>0</v>
      </c>
      <c r="C146" s="438">
        <v>0</v>
      </c>
      <c r="D146" s="438">
        <v>0</v>
      </c>
      <c r="E146" s="438">
        <v>0</v>
      </c>
      <c r="F146" s="438">
        <v>0</v>
      </c>
      <c r="G146" s="438">
        <v>0</v>
      </c>
      <c r="H146" s="438">
        <v>0</v>
      </c>
      <c r="I146" s="438">
        <v>0</v>
      </c>
      <c r="J146" s="438">
        <v>0</v>
      </c>
      <c r="K146" s="438">
        <v>0</v>
      </c>
      <c r="L146" s="439">
        <v>0</v>
      </c>
      <c r="M146" s="443">
        <v>0</v>
      </c>
      <c r="N146" s="454"/>
      <c r="O146" s="442"/>
      <c r="P146" s="443"/>
      <c r="Q146" s="425"/>
      <c r="R146" s="473"/>
      <c r="S146" s="423"/>
    </row>
    <row r="147" spans="1:20" ht="15.75" thickBot="1" x14ac:dyDescent="0.3">
      <c r="A147" s="455" t="s">
        <v>370</v>
      </c>
      <c r="B147" s="475">
        <v>6</v>
      </c>
      <c r="C147" s="475">
        <v>23</v>
      </c>
      <c r="D147" s="475">
        <v>35.200000000000003</v>
      </c>
      <c r="E147" s="475">
        <v>25</v>
      </c>
      <c r="F147" s="475">
        <v>43</v>
      </c>
      <c r="G147" s="475">
        <v>31.75</v>
      </c>
      <c r="H147" s="475">
        <v>6.6</v>
      </c>
      <c r="I147" s="475">
        <v>27</v>
      </c>
      <c r="J147" s="475">
        <v>23</v>
      </c>
      <c r="K147" s="475">
        <v>9</v>
      </c>
      <c r="L147" s="439">
        <v>229.54999999999998</v>
      </c>
      <c r="M147" s="443">
        <v>22.954999999999998</v>
      </c>
      <c r="N147" s="454"/>
      <c r="O147" s="442"/>
      <c r="P147" s="443"/>
      <c r="Q147" s="425"/>
      <c r="R147" s="473"/>
      <c r="S147" s="423"/>
    </row>
    <row r="148" spans="1:20" ht="15.75" thickBot="1" x14ac:dyDescent="0.3">
      <c r="A148" s="455" t="s">
        <v>371</v>
      </c>
      <c r="B148" s="475">
        <v>261.84000000000003</v>
      </c>
      <c r="C148" s="475">
        <v>155.96</v>
      </c>
      <c r="D148" s="475">
        <v>209.54999999999998</v>
      </c>
      <c r="E148" s="475">
        <v>148.82999999999998</v>
      </c>
      <c r="F148" s="475">
        <v>140.5</v>
      </c>
      <c r="G148" s="475">
        <v>137.09</v>
      </c>
      <c r="H148" s="475">
        <v>182.61</v>
      </c>
      <c r="I148" s="475">
        <v>163.05000000000001</v>
      </c>
      <c r="J148" s="475">
        <v>152.01</v>
      </c>
      <c r="K148" s="475">
        <v>251.31</v>
      </c>
      <c r="L148" s="439">
        <v>1802.75</v>
      </c>
      <c r="M148" s="443">
        <v>180.27500000000001</v>
      </c>
      <c r="N148" s="441"/>
      <c r="O148" s="442"/>
      <c r="P148" s="443"/>
      <c r="Q148" s="425"/>
      <c r="R148" s="473"/>
      <c r="S148" s="423"/>
    </row>
    <row r="149" spans="1:20" ht="15.75" thickBot="1" x14ac:dyDescent="0.3">
      <c r="A149" s="455" t="s">
        <v>372</v>
      </c>
      <c r="B149" s="475">
        <v>82.6</v>
      </c>
      <c r="C149" s="475">
        <v>109.44</v>
      </c>
      <c r="D149" s="475">
        <v>68.400000000000006</v>
      </c>
      <c r="E149" s="475">
        <v>68.400000000000006</v>
      </c>
      <c r="F149" s="475">
        <v>79.8</v>
      </c>
      <c r="G149" s="475">
        <v>109.44</v>
      </c>
      <c r="H149" s="475">
        <v>82.6</v>
      </c>
      <c r="I149" s="475">
        <v>79.8</v>
      </c>
      <c r="J149" s="475">
        <v>109.44</v>
      </c>
      <c r="K149" s="475">
        <v>68.400000000000006</v>
      </c>
      <c r="L149" s="439">
        <v>858.32</v>
      </c>
      <c r="M149" s="443">
        <v>85.832000000000008</v>
      </c>
      <c r="N149" s="441"/>
      <c r="O149" s="442"/>
      <c r="P149" s="443"/>
      <c r="Q149" s="425"/>
      <c r="R149" s="473"/>
      <c r="S149" s="423"/>
    </row>
    <row r="150" spans="1:20" ht="15.75" thickBot="1" x14ac:dyDescent="0.3">
      <c r="A150" s="455" t="s">
        <v>373</v>
      </c>
      <c r="B150" s="475">
        <v>0</v>
      </c>
      <c r="C150" s="475">
        <v>0</v>
      </c>
      <c r="D150" s="475">
        <v>13.3</v>
      </c>
      <c r="E150" s="475">
        <v>10</v>
      </c>
      <c r="F150" s="475">
        <v>23.5</v>
      </c>
      <c r="G150" s="475">
        <v>0</v>
      </c>
      <c r="H150" s="475">
        <v>0</v>
      </c>
      <c r="I150" s="475">
        <v>13.3</v>
      </c>
      <c r="J150" s="475">
        <v>0</v>
      </c>
      <c r="K150" s="475">
        <v>10</v>
      </c>
      <c r="L150" s="439">
        <v>70.099999999999994</v>
      </c>
      <c r="M150" s="443">
        <v>7.01</v>
      </c>
      <c r="N150" s="445"/>
      <c r="O150" s="442"/>
      <c r="P150" s="443"/>
      <c r="Q150" s="425"/>
      <c r="R150" s="473"/>
      <c r="S150" s="423"/>
    </row>
    <row r="151" spans="1:20" ht="15.75" thickBot="1" x14ac:dyDescent="0.3">
      <c r="A151" s="455" t="s">
        <v>374</v>
      </c>
      <c r="B151" s="475">
        <v>241</v>
      </c>
      <c r="C151" s="475">
        <v>398.3</v>
      </c>
      <c r="D151" s="475">
        <v>370.33</v>
      </c>
      <c r="E151" s="475">
        <v>209</v>
      </c>
      <c r="F151" s="475">
        <v>340.8</v>
      </c>
      <c r="G151" s="475">
        <v>349.83</v>
      </c>
      <c r="H151" s="475">
        <v>270</v>
      </c>
      <c r="I151" s="475">
        <v>304</v>
      </c>
      <c r="J151" s="475">
        <v>398.13</v>
      </c>
      <c r="K151" s="475">
        <v>326</v>
      </c>
      <c r="L151" s="439">
        <v>3207.39</v>
      </c>
      <c r="M151" s="443">
        <v>320.73899999999998</v>
      </c>
      <c r="N151" s="445"/>
      <c r="O151" s="442"/>
      <c r="P151" s="443"/>
      <c r="Q151" s="425"/>
      <c r="R151" s="473"/>
      <c r="S151" s="423"/>
    </row>
    <row r="152" spans="1:20" ht="15.75" thickBot="1" x14ac:dyDescent="0.3">
      <c r="A152" s="456" t="s">
        <v>59</v>
      </c>
      <c r="B152" s="475">
        <v>77</v>
      </c>
      <c r="C152" s="475">
        <v>22</v>
      </c>
      <c r="D152" s="475">
        <v>23.2</v>
      </c>
      <c r="E152" s="475">
        <v>85.6</v>
      </c>
      <c r="F152" s="475">
        <v>0</v>
      </c>
      <c r="G152" s="475">
        <v>23.23</v>
      </c>
      <c r="H152" s="475">
        <v>100.54</v>
      </c>
      <c r="I152" s="475">
        <v>91.03</v>
      </c>
      <c r="J152" s="475">
        <v>23.23</v>
      </c>
      <c r="K152" s="475">
        <v>48.51</v>
      </c>
      <c r="L152" s="439">
        <v>494.34000000000003</v>
      </c>
      <c r="M152" s="423">
        <v>49.434000000000005</v>
      </c>
      <c r="N152" s="445"/>
      <c r="O152" s="442"/>
      <c r="P152" s="443"/>
      <c r="Q152" s="425"/>
      <c r="R152" s="473"/>
      <c r="S152" s="423"/>
    </row>
    <row r="153" spans="1:20" ht="15.75" thickBot="1" x14ac:dyDescent="0.3">
      <c r="A153" s="455" t="s">
        <v>375</v>
      </c>
      <c r="B153" s="476">
        <v>50</v>
      </c>
      <c r="C153" s="476">
        <v>55</v>
      </c>
      <c r="D153" s="476">
        <v>25</v>
      </c>
      <c r="E153" s="476">
        <v>40</v>
      </c>
      <c r="F153" s="476">
        <v>32</v>
      </c>
      <c r="G153" s="476">
        <v>45</v>
      </c>
      <c r="H153" s="476">
        <v>40</v>
      </c>
      <c r="I153" s="476">
        <v>40</v>
      </c>
      <c r="J153" s="476">
        <v>49.6</v>
      </c>
      <c r="K153" s="476">
        <v>48</v>
      </c>
      <c r="L153" s="439">
        <v>424.6</v>
      </c>
      <c r="M153" s="458">
        <v>42.46</v>
      </c>
      <c r="N153" s="459"/>
      <c r="O153" s="442"/>
      <c r="P153" s="443"/>
      <c r="Q153" s="425"/>
      <c r="R153" s="473"/>
      <c r="S153" s="423"/>
    </row>
    <row r="154" spans="1:20" ht="15.75" thickBot="1" x14ac:dyDescent="0.3">
      <c r="A154" s="455" t="s">
        <v>171</v>
      </c>
      <c r="B154" s="477">
        <v>0</v>
      </c>
      <c r="C154" s="477">
        <v>0</v>
      </c>
      <c r="D154" s="477">
        <v>15</v>
      </c>
      <c r="E154" s="477">
        <v>0</v>
      </c>
      <c r="F154" s="477">
        <v>0</v>
      </c>
      <c r="G154" s="477">
        <v>19</v>
      </c>
      <c r="H154" s="477">
        <v>0</v>
      </c>
      <c r="I154" s="477">
        <v>0</v>
      </c>
      <c r="J154" s="477">
        <v>0</v>
      </c>
      <c r="K154" s="477">
        <v>19</v>
      </c>
      <c r="L154" s="439">
        <v>53</v>
      </c>
      <c r="M154" s="461"/>
      <c r="N154" s="462"/>
      <c r="O154" s="463"/>
      <c r="P154" s="460"/>
      <c r="Q154" s="425"/>
      <c r="R154" s="473"/>
      <c r="S154" s="423"/>
    </row>
    <row r="155" spans="1:20" x14ac:dyDescent="0.25">
      <c r="S155" s="415"/>
      <c r="T155" s="415"/>
    </row>
    <row r="156" spans="1:20" x14ac:dyDescent="0.25">
      <c r="T156" s="415"/>
    </row>
    <row r="158" spans="1:20" ht="15.75" thickBot="1" x14ac:dyDescent="0.3">
      <c r="A158" s="410"/>
      <c r="B158" s="410"/>
      <c r="C158" s="410"/>
      <c r="D158" s="410" t="s">
        <v>344</v>
      </c>
      <c r="E158" s="410"/>
      <c r="F158" s="410" t="s">
        <v>345</v>
      </c>
      <c r="G158" s="410"/>
      <c r="H158" s="410"/>
      <c r="I158" s="411"/>
      <c r="J158" s="365"/>
      <c r="K158" s="365"/>
      <c r="L158" s="412" t="s">
        <v>19</v>
      </c>
      <c r="M158" s="365"/>
      <c r="N158" s="413"/>
      <c r="O158" s="414" t="s">
        <v>477</v>
      </c>
    </row>
    <row r="159" spans="1:20" ht="15.75" thickBot="1" x14ac:dyDescent="0.3">
      <c r="A159" s="416" t="s">
        <v>346</v>
      </c>
      <c r="B159" s="417">
        <v>1</v>
      </c>
      <c r="C159" s="418">
        <v>2</v>
      </c>
      <c r="D159" s="419">
        <v>3</v>
      </c>
      <c r="E159" s="417">
        <v>4</v>
      </c>
      <c r="F159" s="417">
        <v>5</v>
      </c>
      <c r="G159" s="418">
        <v>6</v>
      </c>
      <c r="H159" s="417">
        <v>7</v>
      </c>
      <c r="I159" s="420">
        <v>8</v>
      </c>
      <c r="J159" s="417">
        <v>9</v>
      </c>
      <c r="K159" s="419">
        <v>10</v>
      </c>
      <c r="L159" s="421" t="s">
        <v>347</v>
      </c>
      <c r="M159" s="417" t="s">
        <v>348</v>
      </c>
      <c r="N159" s="422"/>
      <c r="O159" s="417"/>
      <c r="P159" s="423"/>
      <c r="Q159" s="422"/>
      <c r="R159" s="417"/>
      <c r="S159" s="423"/>
    </row>
    <row r="160" spans="1:20" ht="15.75" thickBot="1" x14ac:dyDescent="0.3">
      <c r="A160" s="427"/>
      <c r="B160" s="428"/>
      <c r="C160" s="429"/>
      <c r="D160" s="430"/>
      <c r="E160" s="428"/>
      <c r="F160" s="428"/>
      <c r="G160" s="429"/>
      <c r="H160" s="428"/>
      <c r="I160" s="431"/>
      <c r="J160" s="428"/>
      <c r="K160" s="430"/>
      <c r="L160" s="432"/>
      <c r="M160" s="433"/>
      <c r="N160" s="434"/>
      <c r="O160" s="435"/>
      <c r="P160" s="436"/>
      <c r="Q160" s="471"/>
      <c r="R160" s="433"/>
      <c r="S160" s="472"/>
    </row>
    <row r="161" spans="1:19" ht="15.75" thickBot="1" x14ac:dyDescent="0.3">
      <c r="A161" s="437" t="s">
        <v>39</v>
      </c>
      <c r="B161" s="438">
        <v>22.4</v>
      </c>
      <c r="C161" s="438">
        <v>33.14</v>
      </c>
      <c r="D161" s="438">
        <v>27.7</v>
      </c>
      <c r="E161" s="438">
        <v>18</v>
      </c>
      <c r="F161" s="438">
        <v>34.299999999999997</v>
      </c>
      <c r="G161" s="438">
        <v>32.299999999999997</v>
      </c>
      <c r="H161" s="438">
        <v>26.5</v>
      </c>
      <c r="I161" s="438">
        <v>29.900000000000002</v>
      </c>
      <c r="J161" s="438">
        <v>24.499999999999996</v>
      </c>
      <c r="K161" s="438">
        <v>23.7</v>
      </c>
      <c r="L161" s="439">
        <v>272.44</v>
      </c>
      <c r="M161" s="440">
        <v>27.244</v>
      </c>
      <c r="N161" s="441"/>
      <c r="O161" s="442"/>
      <c r="P161" s="443"/>
      <c r="Q161" s="425"/>
      <c r="R161" s="473"/>
      <c r="S161" s="423"/>
    </row>
    <row r="162" spans="1:19" ht="15.75" thickBot="1" x14ac:dyDescent="0.3">
      <c r="A162" s="437" t="s">
        <v>38</v>
      </c>
      <c r="B162" s="438">
        <v>0.8</v>
      </c>
      <c r="C162" s="438">
        <v>0.3</v>
      </c>
      <c r="D162" s="438">
        <v>0.3</v>
      </c>
      <c r="E162" s="438">
        <v>0.4</v>
      </c>
      <c r="F162" s="438">
        <v>0.3</v>
      </c>
      <c r="G162" s="438">
        <v>0.3</v>
      </c>
      <c r="H162" s="438">
        <v>0.8</v>
      </c>
      <c r="I162" s="438">
        <v>0.3</v>
      </c>
      <c r="J162" s="438">
        <v>0.3</v>
      </c>
      <c r="K162" s="438">
        <v>0.5</v>
      </c>
      <c r="L162" s="439">
        <v>4.3</v>
      </c>
      <c r="M162" s="440">
        <v>0.43</v>
      </c>
      <c r="N162" s="445"/>
      <c r="O162" s="442"/>
      <c r="P162" s="443"/>
      <c r="Q162" s="425"/>
      <c r="R162" s="473"/>
      <c r="S162" s="423"/>
    </row>
    <row r="163" spans="1:19" ht="15.75" thickBot="1" x14ac:dyDescent="0.3">
      <c r="A163" s="437" t="s">
        <v>30</v>
      </c>
      <c r="B163" s="438">
        <v>15.8</v>
      </c>
      <c r="C163" s="438">
        <v>13</v>
      </c>
      <c r="D163" s="438">
        <v>4.82</v>
      </c>
      <c r="E163" s="438">
        <v>11</v>
      </c>
      <c r="F163" s="438">
        <v>5.6</v>
      </c>
      <c r="G163" s="438">
        <v>14.499999999999998</v>
      </c>
      <c r="H163" s="438">
        <v>75.52000000000001</v>
      </c>
      <c r="I163" s="438">
        <v>6.9</v>
      </c>
      <c r="J163" s="438">
        <v>13.399999999999999</v>
      </c>
      <c r="K163" s="438">
        <v>11.1</v>
      </c>
      <c r="L163" s="439">
        <v>171.64000000000001</v>
      </c>
      <c r="M163" s="440">
        <v>17.164000000000001</v>
      </c>
      <c r="N163" s="441"/>
      <c r="O163" s="442"/>
      <c r="P163" s="443"/>
      <c r="Q163" s="425"/>
      <c r="R163" s="473"/>
      <c r="S163" s="423"/>
    </row>
    <row r="164" spans="1:19" ht="15.75" thickBot="1" x14ac:dyDescent="0.3">
      <c r="A164" s="437" t="s">
        <v>170</v>
      </c>
      <c r="B164" s="438">
        <v>0.2</v>
      </c>
      <c r="C164" s="438">
        <v>0</v>
      </c>
      <c r="D164" s="438">
        <v>0.2</v>
      </c>
      <c r="E164" s="438">
        <v>0</v>
      </c>
      <c r="F164" s="438">
        <v>0</v>
      </c>
      <c r="G164" s="438">
        <v>0.2</v>
      </c>
      <c r="H164" s="438">
        <v>0</v>
      </c>
      <c r="I164" s="438">
        <v>0.2</v>
      </c>
      <c r="J164" s="438">
        <v>0</v>
      </c>
      <c r="K164" s="438">
        <v>0.2</v>
      </c>
      <c r="L164" s="439">
        <v>1</v>
      </c>
      <c r="M164" s="440">
        <v>0.1</v>
      </c>
      <c r="N164" s="422"/>
      <c r="O164" s="442"/>
      <c r="P164" s="443"/>
      <c r="Q164" s="425"/>
      <c r="R164" s="473"/>
      <c r="S164" s="423"/>
    </row>
    <row r="165" spans="1:19" ht="15.75" thickBot="1" x14ac:dyDescent="0.3">
      <c r="A165" s="446" t="s">
        <v>44</v>
      </c>
      <c r="B165" s="438">
        <v>25</v>
      </c>
      <c r="C165" s="438">
        <v>25</v>
      </c>
      <c r="D165" s="438">
        <v>25</v>
      </c>
      <c r="E165" s="438">
        <v>25</v>
      </c>
      <c r="F165" s="438">
        <v>25</v>
      </c>
      <c r="G165" s="438">
        <v>25</v>
      </c>
      <c r="H165" s="438">
        <v>25</v>
      </c>
      <c r="I165" s="438">
        <v>25</v>
      </c>
      <c r="J165" s="438">
        <v>25</v>
      </c>
      <c r="K165" s="438">
        <v>25</v>
      </c>
      <c r="L165" s="439">
        <v>250</v>
      </c>
      <c r="M165" s="440">
        <v>25</v>
      </c>
      <c r="N165" s="441"/>
      <c r="O165" s="442"/>
      <c r="P165" s="443"/>
      <c r="Q165" s="425"/>
      <c r="R165" s="473"/>
      <c r="S165" s="423"/>
    </row>
    <row r="166" spans="1:19" ht="15.75" thickBot="1" x14ac:dyDescent="0.3">
      <c r="A166" s="446" t="s">
        <v>68</v>
      </c>
      <c r="B166" s="438">
        <v>25</v>
      </c>
      <c r="C166" s="438">
        <v>30</v>
      </c>
      <c r="D166" s="438">
        <v>0</v>
      </c>
      <c r="E166" s="438">
        <v>15</v>
      </c>
      <c r="F166" s="438">
        <v>7</v>
      </c>
      <c r="G166" s="438">
        <v>20</v>
      </c>
      <c r="H166" s="438">
        <v>15</v>
      </c>
      <c r="I166" s="438">
        <v>15</v>
      </c>
      <c r="J166" s="438">
        <v>24.6</v>
      </c>
      <c r="K166" s="438">
        <v>23</v>
      </c>
      <c r="L166" s="439">
        <v>174.6</v>
      </c>
      <c r="M166" s="440">
        <v>17.46</v>
      </c>
      <c r="N166" s="441"/>
      <c r="O166" s="442"/>
      <c r="P166" s="443"/>
      <c r="Q166" s="425"/>
      <c r="R166" s="473"/>
      <c r="S166" s="423"/>
    </row>
    <row r="167" spans="1:19" ht="15.75" thickBot="1" x14ac:dyDescent="0.3">
      <c r="A167" s="437" t="s">
        <v>78</v>
      </c>
      <c r="B167" s="438">
        <v>30</v>
      </c>
      <c r="C167" s="438">
        <v>30</v>
      </c>
      <c r="D167" s="438">
        <v>30</v>
      </c>
      <c r="E167" s="438">
        <v>30</v>
      </c>
      <c r="F167" s="438">
        <v>30</v>
      </c>
      <c r="G167" s="438">
        <v>30</v>
      </c>
      <c r="H167" s="438">
        <v>30</v>
      </c>
      <c r="I167" s="438">
        <v>30</v>
      </c>
      <c r="J167" s="438">
        <v>30</v>
      </c>
      <c r="K167" s="438">
        <v>30</v>
      </c>
      <c r="L167" s="439">
        <v>300</v>
      </c>
      <c r="M167" s="440">
        <v>30</v>
      </c>
      <c r="N167" s="441"/>
      <c r="O167" s="442"/>
      <c r="P167" s="443"/>
      <c r="Q167" s="425"/>
      <c r="R167" s="473"/>
      <c r="S167" s="423"/>
    </row>
    <row r="168" spans="1:19" ht="15.75" thickBot="1" x14ac:dyDescent="0.3">
      <c r="A168" s="437" t="s">
        <v>73</v>
      </c>
      <c r="B168" s="438">
        <v>25.7</v>
      </c>
      <c r="C168" s="438">
        <v>9</v>
      </c>
      <c r="D168" s="438">
        <v>38.5</v>
      </c>
      <c r="E168" s="438">
        <v>3.5</v>
      </c>
      <c r="F168" s="438">
        <v>8.25</v>
      </c>
      <c r="G168" s="438">
        <v>35</v>
      </c>
      <c r="H168" s="438">
        <v>7</v>
      </c>
      <c r="I168" s="438">
        <v>25.3</v>
      </c>
      <c r="J168" s="438">
        <v>1.1000000000000001</v>
      </c>
      <c r="K168" s="438">
        <v>40.099999999999994</v>
      </c>
      <c r="L168" s="439">
        <v>193.45</v>
      </c>
      <c r="M168" s="440">
        <v>19.344999999999999</v>
      </c>
      <c r="N168" s="445"/>
      <c r="O168" s="442"/>
      <c r="P168" s="443"/>
      <c r="Q168" s="425"/>
      <c r="R168" s="473"/>
      <c r="S168" s="423"/>
    </row>
    <row r="169" spans="1:19" ht="15.75" thickBot="1" x14ac:dyDescent="0.3">
      <c r="A169" s="437" t="s">
        <v>76</v>
      </c>
      <c r="B169" s="438">
        <v>15.2</v>
      </c>
      <c r="C169" s="438">
        <v>0</v>
      </c>
      <c r="D169" s="438">
        <v>0</v>
      </c>
      <c r="E169" s="438">
        <v>15.2</v>
      </c>
      <c r="F169" s="438">
        <v>0</v>
      </c>
      <c r="G169" s="438">
        <v>0</v>
      </c>
      <c r="H169" s="438">
        <v>15.2</v>
      </c>
      <c r="I169" s="438">
        <v>0</v>
      </c>
      <c r="J169" s="438">
        <v>0</v>
      </c>
      <c r="K169" s="438">
        <v>15.2</v>
      </c>
      <c r="L169" s="439">
        <v>60.8</v>
      </c>
      <c r="M169" s="440">
        <v>6.08</v>
      </c>
      <c r="N169" s="441"/>
      <c r="O169" s="442"/>
      <c r="P169" s="443"/>
      <c r="Q169" s="447"/>
      <c r="R169" s="473"/>
      <c r="S169" s="423"/>
    </row>
    <row r="170" spans="1:19" ht="15.75" thickBot="1" x14ac:dyDescent="0.3">
      <c r="A170" s="437" t="s">
        <v>29</v>
      </c>
      <c r="B170" s="438">
        <v>20</v>
      </c>
      <c r="C170" s="438">
        <v>5</v>
      </c>
      <c r="D170" s="438">
        <v>0</v>
      </c>
      <c r="E170" s="438">
        <v>12</v>
      </c>
      <c r="F170" s="438">
        <v>0</v>
      </c>
      <c r="G170" s="438">
        <v>23.8</v>
      </c>
      <c r="H170" s="438">
        <v>0</v>
      </c>
      <c r="I170" s="438">
        <v>0</v>
      </c>
      <c r="J170" s="438">
        <v>0</v>
      </c>
      <c r="K170" s="438">
        <v>0</v>
      </c>
      <c r="L170" s="439">
        <v>60.8</v>
      </c>
      <c r="M170" s="440">
        <v>6.08</v>
      </c>
      <c r="N170" s="441"/>
      <c r="O170" s="442"/>
      <c r="P170" s="443"/>
      <c r="Q170" s="425"/>
      <c r="R170" s="473"/>
      <c r="S170" s="423"/>
    </row>
    <row r="171" spans="1:19" ht="15.75" thickBot="1" x14ac:dyDescent="0.3">
      <c r="A171" s="448" t="s">
        <v>200</v>
      </c>
      <c r="B171" s="438">
        <v>0</v>
      </c>
      <c r="C171" s="438">
        <v>0</v>
      </c>
      <c r="D171" s="438">
        <v>0</v>
      </c>
      <c r="E171" s="438">
        <v>0</v>
      </c>
      <c r="F171" s="438">
        <v>30</v>
      </c>
      <c r="G171" s="438">
        <v>0</v>
      </c>
      <c r="H171" s="438">
        <v>0</v>
      </c>
      <c r="I171" s="438">
        <v>12</v>
      </c>
      <c r="J171" s="438">
        <v>0</v>
      </c>
      <c r="K171" s="438">
        <v>9</v>
      </c>
      <c r="L171" s="439">
        <v>51</v>
      </c>
      <c r="M171" s="440">
        <v>5.0999999999999996</v>
      </c>
      <c r="N171" s="441"/>
      <c r="O171" s="442"/>
      <c r="P171" s="443"/>
      <c r="Q171" s="425"/>
      <c r="R171" s="473"/>
      <c r="S171" s="423"/>
    </row>
    <row r="172" spans="1:19" ht="15.75" thickBot="1" x14ac:dyDescent="0.3">
      <c r="A172" s="448" t="s">
        <v>353</v>
      </c>
      <c r="B172" s="438">
        <v>0</v>
      </c>
      <c r="C172" s="438">
        <v>0</v>
      </c>
      <c r="D172" s="438">
        <v>0</v>
      </c>
      <c r="E172" s="438">
        <v>0</v>
      </c>
      <c r="F172" s="438">
        <v>0</v>
      </c>
      <c r="G172" s="438">
        <v>0</v>
      </c>
      <c r="H172" s="438">
        <v>0</v>
      </c>
      <c r="I172" s="438">
        <v>0</v>
      </c>
      <c r="J172" s="438">
        <v>0</v>
      </c>
      <c r="K172" s="438">
        <v>0</v>
      </c>
      <c r="L172" s="439">
        <v>0</v>
      </c>
      <c r="M172" s="440">
        <v>0</v>
      </c>
      <c r="N172" s="441"/>
      <c r="O172" s="442"/>
      <c r="P172" s="443"/>
      <c r="Q172" s="425"/>
      <c r="R172" s="473"/>
      <c r="S172" s="423"/>
    </row>
    <row r="173" spans="1:19" ht="15.75" thickBot="1" x14ac:dyDescent="0.3">
      <c r="A173" s="448" t="s">
        <v>99</v>
      </c>
      <c r="B173" s="438">
        <v>0</v>
      </c>
      <c r="C173" s="438">
        <v>23</v>
      </c>
      <c r="D173" s="438">
        <v>0</v>
      </c>
      <c r="E173" s="438">
        <v>0</v>
      </c>
      <c r="F173" s="438">
        <v>7</v>
      </c>
      <c r="G173" s="438">
        <v>1.75</v>
      </c>
      <c r="H173" s="438">
        <v>0</v>
      </c>
      <c r="I173" s="438">
        <v>0</v>
      </c>
      <c r="J173" s="438">
        <v>0</v>
      </c>
      <c r="K173" s="438">
        <v>0</v>
      </c>
      <c r="L173" s="439">
        <v>31.75</v>
      </c>
      <c r="M173" s="440">
        <v>3.1749999999999998</v>
      </c>
      <c r="N173" s="441"/>
      <c r="O173" s="442"/>
      <c r="P173" s="443"/>
      <c r="Q173" s="425"/>
      <c r="R173" s="473"/>
      <c r="S173" s="423"/>
    </row>
    <row r="174" spans="1:19" ht="15.75" thickBot="1" x14ac:dyDescent="0.3">
      <c r="A174" s="448" t="s">
        <v>154</v>
      </c>
      <c r="B174" s="438">
        <v>0</v>
      </c>
      <c r="C174" s="438">
        <v>0</v>
      </c>
      <c r="D174" s="438">
        <v>12.2</v>
      </c>
      <c r="E174" s="438">
        <v>0</v>
      </c>
      <c r="F174" s="438">
        <v>0</v>
      </c>
      <c r="G174" s="438">
        <v>0</v>
      </c>
      <c r="H174" s="438">
        <v>0</v>
      </c>
      <c r="I174" s="438">
        <v>0</v>
      </c>
      <c r="J174" s="438">
        <v>0</v>
      </c>
      <c r="K174" s="438">
        <v>0</v>
      </c>
      <c r="L174" s="439">
        <v>12.2</v>
      </c>
      <c r="M174" s="440">
        <v>1.22</v>
      </c>
      <c r="N174" s="441"/>
      <c r="O174" s="442"/>
      <c r="P174" s="443"/>
      <c r="Q174" s="425"/>
      <c r="R174" s="473"/>
      <c r="S174" s="423"/>
    </row>
    <row r="175" spans="1:19" ht="15.75" thickBot="1" x14ac:dyDescent="0.3">
      <c r="A175" s="448" t="s">
        <v>61</v>
      </c>
      <c r="B175" s="438">
        <v>6</v>
      </c>
      <c r="C175" s="438">
        <v>0</v>
      </c>
      <c r="D175" s="438">
        <v>0</v>
      </c>
      <c r="E175" s="438">
        <v>0</v>
      </c>
      <c r="F175" s="438">
        <v>0</v>
      </c>
      <c r="G175" s="438">
        <v>30</v>
      </c>
      <c r="H175" s="438">
        <v>0</v>
      </c>
      <c r="I175" s="438">
        <v>15</v>
      </c>
      <c r="J175" s="438">
        <v>0</v>
      </c>
      <c r="K175" s="438">
        <v>0</v>
      </c>
      <c r="L175" s="439">
        <v>51</v>
      </c>
      <c r="M175" s="440">
        <v>5.0999999999999996</v>
      </c>
      <c r="N175" s="441"/>
      <c r="O175" s="442"/>
      <c r="P175" s="443"/>
      <c r="Q175" s="425"/>
      <c r="R175" s="473"/>
      <c r="S175" s="423"/>
    </row>
    <row r="176" spans="1:19" ht="15.75" thickBot="1" x14ac:dyDescent="0.3">
      <c r="A176" s="448" t="s">
        <v>354</v>
      </c>
      <c r="B176" s="438">
        <v>0</v>
      </c>
      <c r="C176" s="438">
        <v>0</v>
      </c>
      <c r="D176" s="438">
        <v>0</v>
      </c>
      <c r="E176" s="438">
        <v>0</v>
      </c>
      <c r="F176" s="438">
        <v>0</v>
      </c>
      <c r="G176" s="438">
        <v>0</v>
      </c>
      <c r="H176" s="438">
        <v>0</v>
      </c>
      <c r="I176" s="438">
        <v>0</v>
      </c>
      <c r="J176" s="438">
        <v>0</v>
      </c>
      <c r="K176" s="438">
        <v>0</v>
      </c>
      <c r="L176" s="439">
        <v>0</v>
      </c>
      <c r="M176" s="440">
        <v>0</v>
      </c>
      <c r="N176" s="441"/>
      <c r="O176" s="442"/>
      <c r="P176" s="443"/>
      <c r="Q176" s="425"/>
      <c r="R176" s="473"/>
      <c r="S176" s="423"/>
    </row>
    <row r="177" spans="1:19" ht="15.75" thickBot="1" x14ac:dyDescent="0.3">
      <c r="A177" s="448" t="s">
        <v>355</v>
      </c>
      <c r="B177" s="438">
        <v>0</v>
      </c>
      <c r="C177" s="438">
        <v>0</v>
      </c>
      <c r="D177" s="438">
        <v>0</v>
      </c>
      <c r="E177" s="438">
        <v>0</v>
      </c>
      <c r="F177" s="438">
        <v>0</v>
      </c>
      <c r="G177" s="438">
        <v>0</v>
      </c>
      <c r="H177" s="438">
        <v>0</v>
      </c>
      <c r="I177" s="438">
        <v>0</v>
      </c>
      <c r="J177" s="438">
        <v>0</v>
      </c>
      <c r="K177" s="438">
        <v>0</v>
      </c>
      <c r="L177" s="439">
        <v>0</v>
      </c>
      <c r="M177" s="440">
        <v>0</v>
      </c>
      <c r="N177" s="441"/>
      <c r="O177" s="442"/>
      <c r="P177" s="443"/>
      <c r="Q177" s="425"/>
      <c r="R177" s="473"/>
      <c r="S177" s="423"/>
    </row>
    <row r="178" spans="1:19" ht="15.75" thickBot="1" x14ac:dyDescent="0.3">
      <c r="A178" s="448" t="s">
        <v>204</v>
      </c>
      <c r="B178" s="438">
        <v>0</v>
      </c>
      <c r="C178" s="438">
        <v>0</v>
      </c>
      <c r="D178" s="438">
        <v>0</v>
      </c>
      <c r="E178" s="438">
        <v>0</v>
      </c>
      <c r="F178" s="438">
        <v>6</v>
      </c>
      <c r="G178" s="438">
        <v>0</v>
      </c>
      <c r="H178" s="438">
        <v>6.6</v>
      </c>
      <c r="I178" s="438">
        <v>0</v>
      </c>
      <c r="J178" s="438">
        <v>0</v>
      </c>
      <c r="K178" s="438">
        <v>0</v>
      </c>
      <c r="L178" s="439">
        <v>12.6</v>
      </c>
      <c r="M178" s="440">
        <v>1.26</v>
      </c>
      <c r="N178" s="441"/>
      <c r="O178" s="442"/>
      <c r="P178" s="443"/>
      <c r="Q178" s="425"/>
      <c r="R178" s="473"/>
      <c r="S178" s="423"/>
    </row>
    <row r="179" spans="1:19" ht="15.75" thickBot="1" x14ac:dyDescent="0.3">
      <c r="A179" s="448" t="s">
        <v>356</v>
      </c>
      <c r="B179" s="438">
        <v>0</v>
      </c>
      <c r="C179" s="438">
        <v>0</v>
      </c>
      <c r="D179" s="438">
        <v>23</v>
      </c>
      <c r="E179" s="438">
        <v>0</v>
      </c>
      <c r="F179" s="438">
        <v>0</v>
      </c>
      <c r="G179" s="438">
        <v>0</v>
      </c>
      <c r="H179" s="438">
        <v>0</v>
      </c>
      <c r="I179" s="438">
        <v>0</v>
      </c>
      <c r="J179" s="438">
        <v>0</v>
      </c>
      <c r="K179" s="438">
        <v>0</v>
      </c>
      <c r="L179" s="439">
        <v>23</v>
      </c>
      <c r="M179" s="440">
        <v>2.2999999999999998</v>
      </c>
      <c r="N179" s="441"/>
      <c r="O179" s="442"/>
      <c r="P179" s="443"/>
      <c r="Q179" s="425"/>
      <c r="R179" s="473"/>
      <c r="S179" s="423"/>
    </row>
    <row r="180" spans="1:19" ht="15.75" thickBot="1" x14ac:dyDescent="0.3">
      <c r="A180" s="448" t="s">
        <v>275</v>
      </c>
      <c r="B180" s="438">
        <v>0</v>
      </c>
      <c r="C180" s="438">
        <v>0</v>
      </c>
      <c r="D180" s="438">
        <v>0</v>
      </c>
      <c r="E180" s="438">
        <v>0</v>
      </c>
      <c r="F180" s="438">
        <v>0</v>
      </c>
      <c r="G180" s="438">
        <v>0</v>
      </c>
      <c r="H180" s="438">
        <v>0</v>
      </c>
      <c r="I180" s="438">
        <v>0</v>
      </c>
      <c r="J180" s="438">
        <v>23</v>
      </c>
      <c r="K180" s="438">
        <v>0</v>
      </c>
      <c r="L180" s="439">
        <v>23</v>
      </c>
      <c r="M180" s="440">
        <v>2.2999999999999998</v>
      </c>
      <c r="N180" s="441"/>
      <c r="O180" s="442"/>
      <c r="P180" s="443"/>
      <c r="Q180" s="425"/>
      <c r="R180" s="473"/>
      <c r="S180" s="423"/>
    </row>
    <row r="181" spans="1:19" ht="15.75" thickBot="1" x14ac:dyDescent="0.3">
      <c r="A181" s="448" t="s">
        <v>187</v>
      </c>
      <c r="B181" s="438">
        <v>0</v>
      </c>
      <c r="C181" s="438">
        <v>0</v>
      </c>
      <c r="D181" s="438">
        <v>0</v>
      </c>
      <c r="E181" s="438">
        <v>25</v>
      </c>
      <c r="F181" s="438">
        <v>0</v>
      </c>
      <c r="G181" s="438">
        <v>0</v>
      </c>
      <c r="H181" s="438">
        <v>0</v>
      </c>
      <c r="I181" s="438">
        <v>0</v>
      </c>
      <c r="J181" s="438">
        <v>0</v>
      </c>
      <c r="K181" s="438">
        <v>0</v>
      </c>
      <c r="L181" s="439">
        <v>25</v>
      </c>
      <c r="M181" s="440">
        <v>2.5</v>
      </c>
      <c r="N181" s="441"/>
      <c r="O181" s="442"/>
      <c r="P181" s="443"/>
      <c r="Q181" s="425"/>
      <c r="R181" s="473"/>
      <c r="S181" s="423"/>
    </row>
    <row r="182" spans="1:19" ht="15.75" thickBot="1" x14ac:dyDescent="0.3">
      <c r="A182" s="449" t="s">
        <v>60</v>
      </c>
      <c r="B182" s="438">
        <v>75.150000000000006</v>
      </c>
      <c r="C182" s="438">
        <v>217.1</v>
      </c>
      <c r="D182" s="438">
        <v>134.1</v>
      </c>
      <c r="E182" s="438">
        <v>180.36</v>
      </c>
      <c r="F182" s="438">
        <v>168.33</v>
      </c>
      <c r="G182" s="438">
        <v>43.25</v>
      </c>
      <c r="H182" s="438">
        <v>172.01</v>
      </c>
      <c r="I182" s="438">
        <v>252.17</v>
      </c>
      <c r="J182" s="438">
        <v>227.79</v>
      </c>
      <c r="K182" s="438">
        <v>80.16</v>
      </c>
      <c r="L182" s="439">
        <v>1550.42</v>
      </c>
      <c r="M182" s="440">
        <v>155.042</v>
      </c>
      <c r="N182" s="441"/>
      <c r="O182" s="442"/>
      <c r="P182" s="443"/>
      <c r="Q182" s="425"/>
      <c r="R182" s="473"/>
      <c r="S182" s="423"/>
    </row>
    <row r="183" spans="1:19" ht="15.75" thickBot="1" x14ac:dyDescent="0.3">
      <c r="A183" s="448" t="s">
        <v>62</v>
      </c>
      <c r="B183" s="438">
        <v>11.440000000000001</v>
      </c>
      <c r="C183" s="438">
        <v>87.78</v>
      </c>
      <c r="D183" s="438">
        <v>71.929999999999993</v>
      </c>
      <c r="E183" s="438">
        <v>30.58</v>
      </c>
      <c r="F183" s="438">
        <v>61.709999999999994</v>
      </c>
      <c r="G183" s="438">
        <v>8.7799999999999994</v>
      </c>
      <c r="H183" s="438">
        <v>55.330000000000005</v>
      </c>
      <c r="I183" s="438">
        <v>9.31</v>
      </c>
      <c r="J183" s="438">
        <v>36.840000000000003</v>
      </c>
      <c r="K183" s="438">
        <v>110.39</v>
      </c>
      <c r="L183" s="439">
        <v>484.08999999999992</v>
      </c>
      <c r="M183" s="440">
        <v>48.408999999999992</v>
      </c>
      <c r="N183" s="441"/>
      <c r="O183" s="442"/>
      <c r="P183" s="443"/>
      <c r="Q183" s="447"/>
      <c r="R183" s="473"/>
      <c r="S183" s="423"/>
    </row>
    <row r="184" spans="1:19" ht="15.75" thickBot="1" x14ac:dyDescent="0.3">
      <c r="A184" s="448" t="s">
        <v>63</v>
      </c>
      <c r="B184" s="438">
        <v>13.149999999999999</v>
      </c>
      <c r="C184" s="438">
        <v>26.18</v>
      </c>
      <c r="D184" s="438">
        <v>41.62</v>
      </c>
      <c r="E184" s="438">
        <v>29.75</v>
      </c>
      <c r="F184" s="438">
        <v>13.09</v>
      </c>
      <c r="G184" s="438">
        <v>25.22</v>
      </c>
      <c r="H184" s="438">
        <v>36.53</v>
      </c>
      <c r="I184" s="438">
        <v>22.85</v>
      </c>
      <c r="J184" s="438">
        <v>8.92</v>
      </c>
      <c r="K184" s="438">
        <v>31.42</v>
      </c>
      <c r="L184" s="439">
        <v>248.72999999999996</v>
      </c>
      <c r="M184" s="440">
        <v>24.872999999999998</v>
      </c>
      <c r="N184" s="441"/>
      <c r="O184" s="442"/>
      <c r="P184" s="443"/>
      <c r="Q184" s="447"/>
      <c r="R184" s="473"/>
      <c r="S184" s="423"/>
    </row>
    <row r="185" spans="1:19" ht="15.75" thickBot="1" x14ac:dyDescent="0.3">
      <c r="A185" s="448" t="s">
        <v>229</v>
      </c>
      <c r="B185" s="438">
        <v>0</v>
      </c>
      <c r="C185" s="438">
        <v>0</v>
      </c>
      <c r="D185" s="438">
        <v>0</v>
      </c>
      <c r="E185" s="438">
        <v>0</v>
      </c>
      <c r="F185" s="438">
        <v>0</v>
      </c>
      <c r="G185" s="438">
        <v>52.09</v>
      </c>
      <c r="H185" s="438">
        <v>0</v>
      </c>
      <c r="I185" s="438">
        <v>32.64</v>
      </c>
      <c r="J185" s="438">
        <v>0</v>
      </c>
      <c r="K185" s="438">
        <v>0</v>
      </c>
      <c r="L185" s="439">
        <v>84.73</v>
      </c>
      <c r="M185" s="440">
        <v>8.4730000000000008</v>
      </c>
      <c r="N185" s="441"/>
      <c r="O185" s="442"/>
      <c r="P185" s="443"/>
      <c r="Q185" s="447"/>
      <c r="R185" s="473"/>
      <c r="S185" s="423"/>
    </row>
    <row r="186" spans="1:19" ht="15.75" thickBot="1" x14ac:dyDescent="0.3">
      <c r="A186" s="448" t="s">
        <v>72</v>
      </c>
      <c r="B186" s="438">
        <v>186.25</v>
      </c>
      <c r="C186" s="438">
        <v>0</v>
      </c>
      <c r="D186" s="438">
        <v>45</v>
      </c>
      <c r="E186" s="438">
        <v>37.5</v>
      </c>
      <c r="F186" s="438">
        <v>22.5</v>
      </c>
      <c r="G186" s="438">
        <v>0</v>
      </c>
      <c r="H186" s="438">
        <v>48.75</v>
      </c>
      <c r="I186" s="438">
        <v>46.25</v>
      </c>
      <c r="J186" s="438">
        <v>55.25</v>
      </c>
      <c r="K186" s="438">
        <v>67.5</v>
      </c>
      <c r="L186" s="439">
        <v>509</v>
      </c>
      <c r="M186" s="440">
        <v>50.9</v>
      </c>
      <c r="N186" s="441"/>
      <c r="O186" s="442"/>
      <c r="P186" s="443"/>
      <c r="Q186" s="447"/>
      <c r="R186" s="473"/>
      <c r="S186" s="423"/>
    </row>
    <row r="187" spans="1:19" ht="15.75" thickBot="1" x14ac:dyDescent="0.3">
      <c r="A187" s="448" t="s">
        <v>108</v>
      </c>
      <c r="B187" s="438">
        <v>0</v>
      </c>
      <c r="C187" s="438">
        <v>42</v>
      </c>
      <c r="D187" s="438">
        <v>0</v>
      </c>
      <c r="E187" s="438">
        <v>0</v>
      </c>
      <c r="F187" s="438">
        <v>42</v>
      </c>
      <c r="G187" s="438">
        <v>0</v>
      </c>
      <c r="H187" s="438">
        <v>42</v>
      </c>
      <c r="I187" s="438">
        <v>0</v>
      </c>
      <c r="J187" s="438">
        <v>0</v>
      </c>
      <c r="K187" s="438">
        <v>42</v>
      </c>
      <c r="L187" s="439">
        <v>168</v>
      </c>
      <c r="M187" s="440">
        <v>16.8</v>
      </c>
      <c r="N187" s="441"/>
      <c r="O187" s="442"/>
      <c r="P187" s="443"/>
      <c r="Q187" s="447"/>
      <c r="R187" s="473"/>
      <c r="S187" s="423"/>
    </row>
    <row r="188" spans="1:19" ht="15.75" thickBot="1" x14ac:dyDescent="0.3">
      <c r="A188" s="448" t="s">
        <v>357</v>
      </c>
      <c r="B188" s="438">
        <v>0</v>
      </c>
      <c r="C188" s="438">
        <v>0</v>
      </c>
      <c r="D188" s="438">
        <v>0</v>
      </c>
      <c r="E188" s="438">
        <v>0</v>
      </c>
      <c r="F188" s="438">
        <v>0</v>
      </c>
      <c r="G188" s="438">
        <v>0</v>
      </c>
      <c r="H188" s="438">
        <v>0</v>
      </c>
      <c r="I188" s="438">
        <v>0</v>
      </c>
      <c r="J188" s="438">
        <v>0</v>
      </c>
      <c r="K188" s="438">
        <v>0</v>
      </c>
      <c r="L188" s="439">
        <v>0</v>
      </c>
      <c r="M188" s="440">
        <v>0</v>
      </c>
      <c r="N188" s="441"/>
      <c r="O188" s="442"/>
      <c r="P188" s="443"/>
      <c r="Q188" s="447"/>
      <c r="R188" s="473"/>
      <c r="S188" s="423"/>
    </row>
    <row r="189" spans="1:19" ht="15.75" thickBot="1" x14ac:dyDescent="0.3">
      <c r="A189" s="448" t="s">
        <v>358</v>
      </c>
      <c r="B189" s="438">
        <v>0</v>
      </c>
      <c r="C189" s="438">
        <v>0</v>
      </c>
      <c r="D189" s="438">
        <v>51</v>
      </c>
      <c r="E189" s="438">
        <v>0</v>
      </c>
      <c r="F189" s="438">
        <v>0</v>
      </c>
      <c r="G189" s="438">
        <v>51</v>
      </c>
      <c r="H189" s="438">
        <v>0</v>
      </c>
      <c r="I189" s="438">
        <v>0</v>
      </c>
      <c r="J189" s="438">
        <v>51</v>
      </c>
      <c r="K189" s="438">
        <v>0</v>
      </c>
      <c r="L189" s="439">
        <v>153</v>
      </c>
      <c r="M189" s="440">
        <v>15.3</v>
      </c>
      <c r="N189" s="441"/>
      <c r="O189" s="442"/>
      <c r="P189" s="443"/>
      <c r="Q189" s="447"/>
      <c r="R189" s="473"/>
      <c r="S189" s="423"/>
    </row>
    <row r="190" spans="1:19" ht="15.75" thickBot="1" x14ac:dyDescent="0.3">
      <c r="A190" s="448" t="s">
        <v>359</v>
      </c>
      <c r="B190" s="438">
        <v>51</v>
      </c>
      <c r="C190" s="438">
        <v>0</v>
      </c>
      <c r="D190" s="438">
        <v>0</v>
      </c>
      <c r="E190" s="438">
        <v>51</v>
      </c>
      <c r="F190" s="438">
        <v>0</v>
      </c>
      <c r="G190" s="438">
        <v>0</v>
      </c>
      <c r="H190" s="438">
        <v>0</v>
      </c>
      <c r="I190" s="438">
        <v>51</v>
      </c>
      <c r="J190" s="438">
        <v>0</v>
      </c>
      <c r="K190" s="438">
        <v>0</v>
      </c>
      <c r="L190" s="439">
        <v>153</v>
      </c>
      <c r="M190" s="440">
        <v>15.3</v>
      </c>
      <c r="N190" s="441"/>
      <c r="O190" s="442"/>
      <c r="P190" s="443"/>
      <c r="Q190" s="447"/>
      <c r="R190" s="473"/>
      <c r="S190" s="423"/>
    </row>
    <row r="191" spans="1:19" ht="15.75" thickBot="1" x14ac:dyDescent="0.3">
      <c r="A191" s="450" t="s">
        <v>211</v>
      </c>
      <c r="B191" s="438">
        <v>0</v>
      </c>
      <c r="C191" s="438">
        <v>0</v>
      </c>
      <c r="D191" s="438">
        <v>0</v>
      </c>
      <c r="E191" s="438">
        <v>0</v>
      </c>
      <c r="F191" s="438">
        <v>1.2</v>
      </c>
      <c r="G191" s="438">
        <v>0</v>
      </c>
      <c r="H191" s="438">
        <v>0</v>
      </c>
      <c r="I191" s="438">
        <v>1</v>
      </c>
      <c r="J191" s="438">
        <v>0</v>
      </c>
      <c r="K191" s="438">
        <v>0</v>
      </c>
      <c r="L191" s="439">
        <v>2.2000000000000002</v>
      </c>
      <c r="M191" s="440">
        <v>0.22000000000000003</v>
      </c>
      <c r="N191" s="441"/>
      <c r="O191" s="442"/>
      <c r="P191" s="443"/>
      <c r="Q191" s="447"/>
      <c r="R191" s="473"/>
      <c r="S191" s="423"/>
    </row>
    <row r="192" spans="1:19" ht="15.75" thickBot="1" x14ac:dyDescent="0.3">
      <c r="A192" s="449" t="s">
        <v>34</v>
      </c>
      <c r="B192" s="438">
        <v>14.2</v>
      </c>
      <c r="C192" s="438">
        <v>16</v>
      </c>
      <c r="D192" s="438">
        <v>15.7</v>
      </c>
      <c r="E192" s="438">
        <v>7.5</v>
      </c>
      <c r="F192" s="438">
        <v>15.5</v>
      </c>
      <c r="G192" s="438">
        <v>14.2</v>
      </c>
      <c r="H192" s="438">
        <v>13.1</v>
      </c>
      <c r="I192" s="438">
        <v>16</v>
      </c>
      <c r="J192" s="438">
        <v>12.1</v>
      </c>
      <c r="K192" s="438">
        <v>9.8000000000000007</v>
      </c>
      <c r="L192" s="439">
        <v>134.1</v>
      </c>
      <c r="M192" s="440">
        <v>13.41</v>
      </c>
      <c r="N192" s="441"/>
      <c r="O192" s="442"/>
      <c r="P192" s="443"/>
      <c r="Q192" s="447"/>
      <c r="R192" s="473"/>
      <c r="S192" s="423"/>
    </row>
    <row r="193" spans="1:19" ht="15.75" thickBot="1" x14ac:dyDescent="0.3">
      <c r="A193" s="449" t="s">
        <v>64</v>
      </c>
      <c r="B193" s="438">
        <v>6.8</v>
      </c>
      <c r="C193" s="438">
        <v>5.1999999999999993</v>
      </c>
      <c r="D193" s="438">
        <v>8.1</v>
      </c>
      <c r="E193" s="438">
        <v>11</v>
      </c>
      <c r="F193" s="438">
        <v>5.0999999999999996</v>
      </c>
      <c r="G193" s="438">
        <v>6.85</v>
      </c>
      <c r="H193" s="438">
        <v>6</v>
      </c>
      <c r="I193" s="438">
        <v>6.1</v>
      </c>
      <c r="J193" s="438">
        <v>5.6</v>
      </c>
      <c r="K193" s="438">
        <v>8.5</v>
      </c>
      <c r="L193" s="439">
        <v>69.25</v>
      </c>
      <c r="M193" s="440">
        <v>6.9249999999999998</v>
      </c>
      <c r="N193" s="441"/>
      <c r="O193" s="442"/>
      <c r="P193" s="443"/>
      <c r="Q193" s="447"/>
      <c r="R193" s="473"/>
      <c r="S193" s="423"/>
    </row>
    <row r="194" spans="1:19" ht="15.75" thickBot="1" x14ac:dyDescent="0.3">
      <c r="A194" s="451" t="s">
        <v>46</v>
      </c>
      <c r="B194" s="438">
        <v>79.8</v>
      </c>
      <c r="C194" s="438">
        <v>79.8</v>
      </c>
      <c r="D194" s="438">
        <v>68.400000000000006</v>
      </c>
      <c r="E194" s="438">
        <v>68.400000000000006</v>
      </c>
      <c r="F194" s="438">
        <v>79.8</v>
      </c>
      <c r="G194" s="438">
        <v>79.8</v>
      </c>
      <c r="H194" s="438">
        <v>79.8</v>
      </c>
      <c r="I194" s="438">
        <v>79.8</v>
      </c>
      <c r="J194" s="438">
        <v>79.8</v>
      </c>
      <c r="K194" s="438">
        <v>68.400000000000006</v>
      </c>
      <c r="L194" s="439">
        <v>763.79999999999984</v>
      </c>
      <c r="M194" s="440">
        <v>76.379999999999981</v>
      </c>
      <c r="N194" s="441"/>
      <c r="O194" s="442"/>
      <c r="P194" s="443"/>
      <c r="Q194" s="447"/>
      <c r="R194" s="473"/>
      <c r="S194" s="423"/>
    </row>
    <row r="195" spans="1:19" ht="15.75" thickBot="1" x14ac:dyDescent="0.3">
      <c r="A195" s="451" t="s">
        <v>122</v>
      </c>
      <c r="B195" s="438">
        <v>0</v>
      </c>
      <c r="C195" s="438">
        <v>29.64</v>
      </c>
      <c r="D195" s="438">
        <v>0</v>
      </c>
      <c r="E195" s="438">
        <v>0</v>
      </c>
      <c r="F195" s="438">
        <v>0</v>
      </c>
      <c r="G195" s="438">
        <v>29.64</v>
      </c>
      <c r="H195" s="438">
        <v>0</v>
      </c>
      <c r="I195" s="438">
        <v>0</v>
      </c>
      <c r="J195" s="438">
        <v>29.64</v>
      </c>
      <c r="K195" s="438">
        <v>0</v>
      </c>
      <c r="L195" s="439">
        <v>88.92</v>
      </c>
      <c r="M195" s="440">
        <v>8.8919999999999995</v>
      </c>
      <c r="N195" s="441"/>
      <c r="O195" s="442"/>
      <c r="P195" s="443"/>
      <c r="Q195" s="474"/>
      <c r="R195" s="473"/>
      <c r="S195" s="423"/>
    </row>
    <row r="196" spans="1:19" ht="15.75" thickBot="1" x14ac:dyDescent="0.3">
      <c r="A196" s="451" t="s">
        <v>360</v>
      </c>
      <c r="B196" s="438">
        <v>0</v>
      </c>
      <c r="C196" s="438">
        <v>0</v>
      </c>
      <c r="D196" s="438">
        <v>0</v>
      </c>
      <c r="E196" s="438">
        <v>0</v>
      </c>
      <c r="F196" s="438">
        <v>0</v>
      </c>
      <c r="G196" s="438">
        <v>0</v>
      </c>
      <c r="H196" s="438">
        <v>0</v>
      </c>
      <c r="I196" s="438">
        <v>0</v>
      </c>
      <c r="J196" s="438">
        <v>0</v>
      </c>
      <c r="K196" s="438">
        <v>0</v>
      </c>
      <c r="L196" s="439">
        <v>0</v>
      </c>
      <c r="M196" s="443">
        <v>0</v>
      </c>
      <c r="N196" s="441"/>
      <c r="O196" s="442"/>
      <c r="P196" s="443"/>
      <c r="Q196" s="425"/>
      <c r="R196" s="473"/>
      <c r="S196" s="423"/>
    </row>
    <row r="197" spans="1:19" ht="15.75" thickBot="1" x14ac:dyDescent="0.3">
      <c r="A197" s="451" t="s">
        <v>361</v>
      </c>
      <c r="B197" s="438">
        <v>2.8</v>
      </c>
      <c r="C197" s="438">
        <v>0</v>
      </c>
      <c r="D197" s="438">
        <v>0</v>
      </c>
      <c r="E197" s="438">
        <v>0</v>
      </c>
      <c r="F197" s="438">
        <v>0</v>
      </c>
      <c r="G197" s="438">
        <v>0</v>
      </c>
      <c r="H197" s="438">
        <v>2.8</v>
      </c>
      <c r="I197" s="438">
        <v>0</v>
      </c>
      <c r="J197" s="438">
        <v>0</v>
      </c>
      <c r="K197" s="438">
        <v>0</v>
      </c>
      <c r="L197" s="439">
        <v>5.6</v>
      </c>
      <c r="M197" s="443">
        <v>0.55999999999999994</v>
      </c>
      <c r="N197" s="441"/>
      <c r="O197" s="442"/>
      <c r="P197" s="443"/>
      <c r="Q197" s="447"/>
      <c r="R197" s="473"/>
      <c r="S197" s="423"/>
    </row>
    <row r="198" spans="1:19" ht="15.75" thickBot="1" x14ac:dyDescent="0.3">
      <c r="A198" s="449" t="s">
        <v>135</v>
      </c>
      <c r="B198" s="438">
        <v>20</v>
      </c>
      <c r="C198" s="438">
        <v>10</v>
      </c>
      <c r="D198" s="438">
        <v>0</v>
      </c>
      <c r="E198" s="438">
        <v>0</v>
      </c>
      <c r="F198" s="438">
        <v>0</v>
      </c>
      <c r="G198" s="438">
        <v>0</v>
      </c>
      <c r="H198" s="438">
        <v>0</v>
      </c>
      <c r="I198" s="438">
        <v>0</v>
      </c>
      <c r="J198" s="438">
        <v>0</v>
      </c>
      <c r="K198" s="438">
        <v>0</v>
      </c>
      <c r="L198" s="439">
        <v>30</v>
      </c>
      <c r="M198" s="443">
        <v>3</v>
      </c>
      <c r="N198" s="441"/>
      <c r="O198" s="442"/>
      <c r="P198" s="443"/>
      <c r="Q198" s="447"/>
      <c r="R198" s="473"/>
      <c r="S198" s="423"/>
    </row>
    <row r="199" spans="1:19" ht="15.75" thickBot="1" x14ac:dyDescent="0.3">
      <c r="A199" s="449" t="s">
        <v>50</v>
      </c>
      <c r="B199" s="438">
        <v>90</v>
      </c>
      <c r="C199" s="438">
        <v>0</v>
      </c>
      <c r="D199" s="438">
        <v>90</v>
      </c>
      <c r="E199" s="438">
        <v>90</v>
      </c>
      <c r="F199" s="438">
        <v>0</v>
      </c>
      <c r="G199" s="438">
        <v>90</v>
      </c>
      <c r="H199" s="438">
        <v>90</v>
      </c>
      <c r="I199" s="438">
        <v>90</v>
      </c>
      <c r="J199" s="438">
        <v>90</v>
      </c>
      <c r="K199" s="438">
        <v>90</v>
      </c>
      <c r="L199" s="439">
        <v>720</v>
      </c>
      <c r="M199" s="443">
        <v>72</v>
      </c>
      <c r="N199" s="441"/>
      <c r="O199" s="442"/>
      <c r="P199" s="443"/>
      <c r="Q199" s="447"/>
      <c r="R199" s="473"/>
      <c r="S199" s="423"/>
    </row>
    <row r="200" spans="1:19" ht="15.75" thickBot="1" x14ac:dyDescent="0.3">
      <c r="A200" s="448" t="s">
        <v>362</v>
      </c>
      <c r="B200" s="438">
        <v>0</v>
      </c>
      <c r="C200" s="438">
        <v>0</v>
      </c>
      <c r="D200" s="438">
        <v>13.3</v>
      </c>
      <c r="E200" s="438">
        <v>0</v>
      </c>
      <c r="F200" s="438">
        <v>0</v>
      </c>
      <c r="G200" s="438">
        <v>0</v>
      </c>
      <c r="H200" s="438">
        <v>0</v>
      </c>
      <c r="I200" s="438">
        <v>0</v>
      </c>
      <c r="J200" s="438">
        <v>0</v>
      </c>
      <c r="K200" s="438">
        <v>0</v>
      </c>
      <c r="L200" s="439">
        <v>13.3</v>
      </c>
      <c r="M200" s="443">
        <v>1.33</v>
      </c>
      <c r="N200" s="441"/>
      <c r="O200" s="442"/>
      <c r="P200" s="443"/>
      <c r="Q200" s="447"/>
      <c r="R200" s="473"/>
      <c r="S200" s="423"/>
    </row>
    <row r="201" spans="1:19" ht="15.75" thickBot="1" x14ac:dyDescent="0.3">
      <c r="A201" s="448" t="s">
        <v>363</v>
      </c>
      <c r="B201" s="438">
        <v>0</v>
      </c>
      <c r="C201" s="438">
        <v>0</v>
      </c>
      <c r="D201" s="438">
        <v>0</v>
      </c>
      <c r="E201" s="438">
        <v>0</v>
      </c>
      <c r="F201" s="438">
        <v>13.3</v>
      </c>
      <c r="G201" s="438">
        <v>0</v>
      </c>
      <c r="H201" s="438">
        <v>0</v>
      </c>
      <c r="I201" s="438">
        <v>13.3</v>
      </c>
      <c r="J201" s="438">
        <v>0</v>
      </c>
      <c r="K201" s="438">
        <v>0</v>
      </c>
      <c r="L201" s="439">
        <v>26.6</v>
      </c>
      <c r="M201" s="443">
        <v>2.66</v>
      </c>
      <c r="N201" s="441"/>
      <c r="O201" s="442"/>
      <c r="P201" s="443"/>
      <c r="Q201" s="447"/>
      <c r="R201" s="473"/>
      <c r="S201" s="423"/>
    </row>
    <row r="202" spans="1:19" ht="15.75" thickBot="1" x14ac:dyDescent="0.3">
      <c r="A202" s="448" t="s">
        <v>364</v>
      </c>
      <c r="B202" s="438">
        <v>0</v>
      </c>
      <c r="C202" s="438">
        <v>0</v>
      </c>
      <c r="D202" s="438">
        <v>0</v>
      </c>
      <c r="E202" s="438">
        <v>0</v>
      </c>
      <c r="F202" s="438">
        <v>0</v>
      </c>
      <c r="G202" s="438">
        <v>0</v>
      </c>
      <c r="H202" s="438">
        <v>0</v>
      </c>
      <c r="I202" s="438">
        <v>0</v>
      </c>
      <c r="J202" s="438">
        <v>0</v>
      </c>
      <c r="K202" s="438">
        <v>0</v>
      </c>
      <c r="L202" s="439">
        <v>0</v>
      </c>
      <c r="M202" s="443">
        <v>0</v>
      </c>
      <c r="N202" s="441"/>
      <c r="O202" s="442"/>
      <c r="P202" s="443"/>
      <c r="Q202" s="447"/>
      <c r="R202" s="473"/>
      <c r="S202" s="423"/>
    </row>
    <row r="203" spans="1:19" ht="15.75" thickBot="1" x14ac:dyDescent="0.3">
      <c r="A203" s="448" t="s">
        <v>223</v>
      </c>
      <c r="B203" s="438">
        <v>0</v>
      </c>
      <c r="C203" s="438">
        <v>0</v>
      </c>
      <c r="D203" s="438">
        <v>0</v>
      </c>
      <c r="E203" s="438">
        <v>0</v>
      </c>
      <c r="F203" s="438">
        <v>10.199999999999999</v>
      </c>
      <c r="G203" s="438">
        <v>0</v>
      </c>
      <c r="H203" s="438">
        <v>0</v>
      </c>
      <c r="I203" s="438">
        <v>0</v>
      </c>
      <c r="J203" s="438">
        <v>0</v>
      </c>
      <c r="K203" s="438">
        <v>0</v>
      </c>
      <c r="L203" s="439">
        <v>10.199999999999999</v>
      </c>
      <c r="M203" s="443">
        <v>1.02</v>
      </c>
      <c r="N203" s="441"/>
      <c r="O203" s="442"/>
      <c r="P203" s="443"/>
      <c r="Q203" s="447"/>
      <c r="R203" s="473"/>
      <c r="S203" s="423"/>
    </row>
    <row r="204" spans="1:19" ht="15.75" thickBot="1" x14ac:dyDescent="0.3">
      <c r="A204" s="448" t="s">
        <v>365</v>
      </c>
      <c r="B204" s="438">
        <v>0</v>
      </c>
      <c r="C204" s="438">
        <v>0</v>
      </c>
      <c r="D204" s="438">
        <v>0</v>
      </c>
      <c r="E204" s="438">
        <v>10</v>
      </c>
      <c r="F204" s="438">
        <v>0</v>
      </c>
      <c r="G204" s="438">
        <v>0</v>
      </c>
      <c r="H204" s="438">
        <v>0</v>
      </c>
      <c r="I204" s="438">
        <v>0</v>
      </c>
      <c r="J204" s="438">
        <v>0</v>
      </c>
      <c r="K204" s="438">
        <v>10</v>
      </c>
      <c r="L204" s="439">
        <v>20</v>
      </c>
      <c r="M204" s="443">
        <v>2</v>
      </c>
      <c r="N204" s="441"/>
      <c r="O204" s="442"/>
      <c r="P204" s="443"/>
      <c r="Q204" s="447"/>
      <c r="R204" s="473"/>
      <c r="S204" s="423"/>
    </row>
    <row r="205" spans="1:19" ht="15.75" thickBot="1" x14ac:dyDescent="0.3">
      <c r="A205" s="448" t="s">
        <v>32</v>
      </c>
      <c r="B205" s="438">
        <v>107</v>
      </c>
      <c r="C205" s="438">
        <v>264.3</v>
      </c>
      <c r="D205" s="438">
        <v>236.32999999999998</v>
      </c>
      <c r="E205" s="438">
        <v>75</v>
      </c>
      <c r="F205" s="438">
        <v>186.8</v>
      </c>
      <c r="G205" s="438">
        <v>215.82999999999998</v>
      </c>
      <c r="H205" s="438">
        <v>116</v>
      </c>
      <c r="I205" s="438">
        <v>170</v>
      </c>
      <c r="J205" s="438">
        <v>264.13</v>
      </c>
      <c r="K205" s="438">
        <v>192</v>
      </c>
      <c r="L205" s="439">
        <v>1827.3899999999999</v>
      </c>
      <c r="M205" s="443">
        <v>182.73899999999998</v>
      </c>
      <c r="N205" s="441"/>
      <c r="O205" s="442"/>
      <c r="P205" s="443"/>
      <c r="Q205" s="447"/>
      <c r="R205" s="473"/>
      <c r="S205" s="423"/>
    </row>
    <row r="206" spans="1:19" ht="15.75" thickBot="1" x14ac:dyDescent="0.3">
      <c r="A206" s="448" t="s">
        <v>87</v>
      </c>
      <c r="B206" s="438">
        <v>134</v>
      </c>
      <c r="C206" s="438">
        <v>0</v>
      </c>
      <c r="D206" s="438">
        <v>0</v>
      </c>
      <c r="E206" s="438">
        <v>134</v>
      </c>
      <c r="F206" s="438">
        <v>0</v>
      </c>
      <c r="G206" s="438">
        <v>0</v>
      </c>
      <c r="H206" s="438">
        <v>134</v>
      </c>
      <c r="I206" s="438">
        <v>0</v>
      </c>
      <c r="J206" s="438">
        <v>0</v>
      </c>
      <c r="K206" s="438">
        <v>134</v>
      </c>
      <c r="L206" s="439">
        <v>536</v>
      </c>
      <c r="M206" s="443">
        <v>53.6</v>
      </c>
      <c r="N206" s="441"/>
      <c r="O206" s="442"/>
      <c r="P206" s="443"/>
      <c r="Q206" s="447"/>
      <c r="R206" s="473"/>
      <c r="S206" s="423"/>
    </row>
    <row r="207" spans="1:19" ht="15.75" thickBot="1" x14ac:dyDescent="0.3">
      <c r="A207" s="448" t="s">
        <v>123</v>
      </c>
      <c r="B207" s="438">
        <v>0</v>
      </c>
      <c r="C207" s="438">
        <v>134</v>
      </c>
      <c r="D207" s="438">
        <v>0</v>
      </c>
      <c r="E207" s="438">
        <v>0</v>
      </c>
      <c r="F207" s="438">
        <v>134</v>
      </c>
      <c r="G207" s="438">
        <v>0</v>
      </c>
      <c r="H207" s="438">
        <v>0</v>
      </c>
      <c r="I207" s="438">
        <v>134</v>
      </c>
      <c r="J207" s="438">
        <v>0</v>
      </c>
      <c r="K207" s="438">
        <v>0</v>
      </c>
      <c r="L207" s="439">
        <v>402</v>
      </c>
      <c r="M207" s="443">
        <v>40.200000000000003</v>
      </c>
      <c r="N207" s="441"/>
      <c r="O207" s="442"/>
      <c r="P207" s="443"/>
      <c r="Q207" s="447"/>
      <c r="R207" s="473"/>
      <c r="S207" s="423"/>
    </row>
    <row r="208" spans="1:19" ht="15.75" thickBot="1" x14ac:dyDescent="0.3">
      <c r="A208" s="448" t="s">
        <v>166</v>
      </c>
      <c r="B208" s="438">
        <v>0</v>
      </c>
      <c r="C208" s="438">
        <v>0</v>
      </c>
      <c r="D208" s="438">
        <v>134</v>
      </c>
      <c r="E208" s="438">
        <v>0</v>
      </c>
      <c r="F208" s="438">
        <v>0</v>
      </c>
      <c r="G208" s="438">
        <v>134</v>
      </c>
      <c r="H208" s="438">
        <v>0</v>
      </c>
      <c r="I208" s="438">
        <v>0</v>
      </c>
      <c r="J208" s="438">
        <v>134</v>
      </c>
      <c r="K208" s="438">
        <v>0</v>
      </c>
      <c r="L208" s="439"/>
      <c r="M208" s="443"/>
      <c r="N208" s="441"/>
      <c r="O208" s="442"/>
      <c r="P208" s="443"/>
      <c r="Q208" s="447"/>
      <c r="R208" s="473"/>
      <c r="S208" s="423"/>
    </row>
    <row r="209" spans="1:19" ht="15.75" thickBot="1" x14ac:dyDescent="0.3">
      <c r="A209" s="448" t="s">
        <v>224</v>
      </c>
      <c r="B209" s="438">
        <v>0</v>
      </c>
      <c r="C209" s="438">
        <v>0</v>
      </c>
      <c r="D209" s="438">
        <v>0</v>
      </c>
      <c r="E209" s="438">
        <v>0</v>
      </c>
      <c r="F209" s="438">
        <v>20</v>
      </c>
      <c r="G209" s="438">
        <v>0</v>
      </c>
      <c r="H209" s="438">
        <v>20</v>
      </c>
      <c r="I209" s="438">
        <v>0</v>
      </c>
      <c r="J209" s="438">
        <v>0</v>
      </c>
      <c r="K209" s="438">
        <v>0</v>
      </c>
      <c r="L209" s="439">
        <v>40</v>
      </c>
      <c r="M209" s="443">
        <v>4</v>
      </c>
      <c r="N209" s="441"/>
      <c r="O209" s="442"/>
      <c r="P209" s="443"/>
      <c r="Q209" s="447"/>
      <c r="R209" s="473"/>
      <c r="S209" s="423"/>
    </row>
    <row r="210" spans="1:19" ht="15.75" thickBot="1" x14ac:dyDescent="0.3">
      <c r="A210" s="449" t="s">
        <v>134</v>
      </c>
      <c r="B210" s="438">
        <v>0</v>
      </c>
      <c r="C210" s="438">
        <v>8.1</v>
      </c>
      <c r="D210" s="438">
        <v>0</v>
      </c>
      <c r="E210" s="438">
        <v>14</v>
      </c>
      <c r="F210" s="438">
        <v>23.5</v>
      </c>
      <c r="G210" s="438">
        <v>6</v>
      </c>
      <c r="H210" s="438">
        <v>3</v>
      </c>
      <c r="I210" s="438">
        <v>6</v>
      </c>
      <c r="J210" s="438">
        <v>6</v>
      </c>
      <c r="K210" s="438">
        <v>0</v>
      </c>
      <c r="L210" s="439">
        <v>66.599999999999994</v>
      </c>
      <c r="M210" s="443">
        <v>6.6599999999999993</v>
      </c>
      <c r="N210" s="441"/>
      <c r="O210" s="442"/>
      <c r="P210" s="443"/>
      <c r="Q210" s="447"/>
      <c r="R210" s="473"/>
      <c r="S210" s="423"/>
    </row>
    <row r="211" spans="1:19" ht="15.75" thickBot="1" x14ac:dyDescent="0.3">
      <c r="A211" s="449" t="s">
        <v>133</v>
      </c>
      <c r="B211" s="438">
        <v>0</v>
      </c>
      <c r="C211" s="438">
        <v>65</v>
      </c>
      <c r="D211" s="438">
        <v>0</v>
      </c>
      <c r="E211" s="438">
        <v>0</v>
      </c>
      <c r="F211" s="438">
        <v>76</v>
      </c>
      <c r="G211" s="438">
        <v>0</v>
      </c>
      <c r="H211" s="438">
        <v>70.08</v>
      </c>
      <c r="I211" s="438">
        <v>0</v>
      </c>
      <c r="J211" s="438">
        <v>0</v>
      </c>
      <c r="K211" s="438">
        <v>16.32</v>
      </c>
      <c r="L211" s="439">
        <v>227.39999999999998</v>
      </c>
      <c r="M211" s="443">
        <v>22.74</v>
      </c>
      <c r="N211" s="441"/>
      <c r="O211" s="442"/>
      <c r="P211" s="443"/>
      <c r="Q211" s="447"/>
      <c r="R211" s="473"/>
      <c r="S211" s="423"/>
    </row>
    <row r="212" spans="1:19" ht="15.75" thickBot="1" x14ac:dyDescent="0.3">
      <c r="A212" s="446" t="s">
        <v>59</v>
      </c>
      <c r="B212" s="438">
        <v>16.2</v>
      </c>
      <c r="C212" s="438">
        <v>16.2</v>
      </c>
      <c r="D212" s="438"/>
      <c r="E212" s="438">
        <v>63</v>
      </c>
      <c r="F212" s="438">
        <v>0</v>
      </c>
      <c r="G212" s="438"/>
      <c r="H212" s="438">
        <v>74</v>
      </c>
      <c r="I212" s="438"/>
      <c r="J212" s="438"/>
      <c r="K212" s="438"/>
      <c r="L212" s="439">
        <v>169.4</v>
      </c>
      <c r="M212" s="443">
        <v>16.940000000000001</v>
      </c>
      <c r="N212" s="441"/>
      <c r="O212" s="442"/>
      <c r="P212" s="443"/>
      <c r="Q212" s="447"/>
      <c r="R212" s="473"/>
      <c r="S212" s="423"/>
    </row>
    <row r="213" spans="1:19" ht="15.75" thickBot="1" x14ac:dyDescent="0.3">
      <c r="A213" s="446" t="s">
        <v>366</v>
      </c>
      <c r="B213" s="438">
        <v>40.299999999999997</v>
      </c>
      <c r="C213" s="438">
        <v>0</v>
      </c>
      <c r="D213" s="438">
        <v>17.100000000000001</v>
      </c>
      <c r="E213" s="438">
        <v>0</v>
      </c>
      <c r="F213" s="438">
        <v>0</v>
      </c>
      <c r="G213" s="438">
        <v>17.100000000000001</v>
      </c>
      <c r="H213" s="438">
        <v>0</v>
      </c>
      <c r="I213" s="438">
        <v>67</v>
      </c>
      <c r="J213" s="438">
        <v>17.100000000000001</v>
      </c>
      <c r="K213" s="438">
        <v>35.700000000000003</v>
      </c>
      <c r="L213" s="439">
        <v>194.3</v>
      </c>
      <c r="M213" s="443">
        <v>19.43</v>
      </c>
      <c r="N213" s="441"/>
      <c r="O213" s="442"/>
      <c r="P213" s="443"/>
      <c r="Q213" s="425"/>
      <c r="R213" s="473"/>
      <c r="S213" s="423"/>
    </row>
    <row r="214" spans="1:19" ht="15.75" thickBot="1" x14ac:dyDescent="0.3">
      <c r="A214" s="449" t="s">
        <v>157</v>
      </c>
      <c r="B214" s="438">
        <v>0</v>
      </c>
      <c r="C214" s="438">
        <v>0</v>
      </c>
      <c r="D214" s="438">
        <v>72.31</v>
      </c>
      <c r="E214" s="438">
        <v>0</v>
      </c>
      <c r="F214" s="438">
        <v>33.9</v>
      </c>
      <c r="G214" s="438">
        <v>0</v>
      </c>
      <c r="H214" s="438">
        <v>0</v>
      </c>
      <c r="I214" s="438">
        <v>33.85</v>
      </c>
      <c r="J214" s="438">
        <v>0</v>
      </c>
      <c r="K214" s="438">
        <v>85.539999999999992</v>
      </c>
      <c r="L214" s="439">
        <v>225.6</v>
      </c>
      <c r="M214" s="443">
        <v>22.56</v>
      </c>
      <c r="N214" s="441"/>
      <c r="O214" s="442"/>
      <c r="P214" s="443"/>
      <c r="Q214" s="447"/>
      <c r="R214" s="473"/>
      <c r="S214" s="423"/>
    </row>
    <row r="215" spans="1:19" ht="15.75" thickBot="1" x14ac:dyDescent="0.3">
      <c r="A215" s="449" t="s">
        <v>106</v>
      </c>
      <c r="B215" s="438">
        <v>0</v>
      </c>
      <c r="C215" s="438">
        <v>5.0999999999999996</v>
      </c>
      <c r="D215" s="438">
        <v>0</v>
      </c>
      <c r="E215" s="438">
        <v>5.0999999999999996</v>
      </c>
      <c r="F215" s="438">
        <v>0</v>
      </c>
      <c r="G215" s="438">
        <v>5.0999999999999996</v>
      </c>
      <c r="H215" s="438">
        <v>5.0999999999999996</v>
      </c>
      <c r="I215" s="438">
        <v>5.0999999999999996</v>
      </c>
      <c r="J215" s="438">
        <v>0</v>
      </c>
      <c r="K215" s="438">
        <v>5.0999999999999996</v>
      </c>
      <c r="L215" s="439">
        <v>30.6</v>
      </c>
      <c r="M215" s="443">
        <v>3.06</v>
      </c>
      <c r="N215" s="441"/>
      <c r="O215" s="442"/>
      <c r="P215" s="443"/>
      <c r="Q215" s="447"/>
      <c r="R215" s="473"/>
      <c r="S215" s="423"/>
    </row>
    <row r="216" spans="1:19" ht="15.75" thickBot="1" x14ac:dyDescent="0.3">
      <c r="A216" s="449" t="s">
        <v>232</v>
      </c>
      <c r="B216" s="438">
        <v>0</v>
      </c>
      <c r="C216" s="438">
        <v>70</v>
      </c>
      <c r="D216" s="438">
        <v>0</v>
      </c>
      <c r="E216" s="438">
        <v>0</v>
      </c>
      <c r="F216" s="438">
        <v>70</v>
      </c>
      <c r="G216" s="438">
        <v>65.63</v>
      </c>
      <c r="H216" s="438">
        <v>24.13</v>
      </c>
      <c r="I216" s="438">
        <v>0</v>
      </c>
      <c r="J216" s="438">
        <v>68.75</v>
      </c>
      <c r="K216" s="438">
        <v>0</v>
      </c>
      <c r="L216" s="439">
        <v>298.51</v>
      </c>
      <c r="M216" s="443">
        <v>29.850999999999999</v>
      </c>
      <c r="N216" s="445"/>
      <c r="O216" s="442"/>
      <c r="P216" s="443"/>
      <c r="Q216" s="453"/>
      <c r="R216" s="473"/>
      <c r="S216" s="423"/>
    </row>
    <row r="217" spans="1:19" ht="15.75" thickBot="1" x14ac:dyDescent="0.3">
      <c r="A217" s="449" t="s">
        <v>145</v>
      </c>
      <c r="B217" s="438">
        <v>0</v>
      </c>
      <c r="C217" s="438">
        <v>0</v>
      </c>
      <c r="D217" s="438">
        <v>2.5</v>
      </c>
      <c r="E217" s="438">
        <v>0</v>
      </c>
      <c r="F217" s="438">
        <v>0</v>
      </c>
      <c r="G217" s="438">
        <v>2.5</v>
      </c>
      <c r="H217" s="438">
        <v>0</v>
      </c>
      <c r="I217" s="438">
        <v>0</v>
      </c>
      <c r="J217" s="438">
        <v>2.5</v>
      </c>
      <c r="K217" s="438">
        <v>0</v>
      </c>
      <c r="L217" s="439">
        <v>7.5</v>
      </c>
      <c r="M217" s="443">
        <v>0.75</v>
      </c>
      <c r="N217" s="441"/>
      <c r="O217" s="442"/>
      <c r="P217" s="443"/>
      <c r="Q217" s="447"/>
      <c r="R217" s="473"/>
      <c r="S217" s="423"/>
    </row>
    <row r="218" spans="1:19" ht="15.75" thickBot="1" x14ac:dyDescent="0.3">
      <c r="A218" s="449" t="s">
        <v>102</v>
      </c>
      <c r="B218" s="438">
        <v>0</v>
      </c>
      <c r="C218" s="438">
        <v>1.7</v>
      </c>
      <c r="D218" s="438">
        <v>0</v>
      </c>
      <c r="E218" s="438">
        <v>0</v>
      </c>
      <c r="F218" s="438">
        <v>1.7</v>
      </c>
      <c r="G218" s="438">
        <v>0</v>
      </c>
      <c r="H218" s="438">
        <v>0</v>
      </c>
      <c r="I218" s="438">
        <v>1.7</v>
      </c>
      <c r="J218" s="438">
        <v>0</v>
      </c>
      <c r="K218" s="438">
        <v>0</v>
      </c>
      <c r="L218" s="439">
        <v>5.0999999999999996</v>
      </c>
      <c r="M218" s="443">
        <v>0.51</v>
      </c>
      <c r="N218" s="441"/>
      <c r="O218" s="442"/>
      <c r="P218" s="443"/>
      <c r="Q218" s="447"/>
      <c r="R218" s="473"/>
      <c r="S218" s="423"/>
    </row>
    <row r="219" spans="1:19" ht="15.75" thickBot="1" x14ac:dyDescent="0.3">
      <c r="A219" s="449" t="s">
        <v>171</v>
      </c>
      <c r="B219" s="438">
        <v>0</v>
      </c>
      <c r="C219" s="438">
        <v>0</v>
      </c>
      <c r="D219" s="438">
        <v>15</v>
      </c>
      <c r="E219" s="438">
        <v>0</v>
      </c>
      <c r="F219" s="438">
        <v>0</v>
      </c>
      <c r="G219" s="438">
        <v>19</v>
      </c>
      <c r="H219" s="438">
        <v>0</v>
      </c>
      <c r="I219" s="438">
        <v>0</v>
      </c>
      <c r="J219" s="438">
        <v>0</v>
      </c>
      <c r="K219" s="438">
        <v>19</v>
      </c>
      <c r="L219" s="439">
        <v>53</v>
      </c>
      <c r="M219" s="443">
        <v>5.3</v>
      </c>
      <c r="N219" s="445"/>
      <c r="O219" s="442"/>
      <c r="P219" s="443"/>
      <c r="Q219" s="474"/>
      <c r="R219" s="473"/>
      <c r="S219" s="423"/>
    </row>
    <row r="220" spans="1:19" ht="15.75" thickBot="1" x14ac:dyDescent="0.3">
      <c r="A220" s="449" t="s">
        <v>367</v>
      </c>
      <c r="B220" s="438">
        <v>0</v>
      </c>
      <c r="C220" s="438">
        <v>0</v>
      </c>
      <c r="D220" s="438">
        <v>0</v>
      </c>
      <c r="E220" s="438">
        <v>0</v>
      </c>
      <c r="F220" s="438">
        <v>0</v>
      </c>
      <c r="G220" s="438">
        <v>0</v>
      </c>
      <c r="H220" s="438">
        <v>0</v>
      </c>
      <c r="I220" s="438">
        <v>0</v>
      </c>
      <c r="J220" s="438">
        <v>0</v>
      </c>
      <c r="K220" s="438">
        <v>0</v>
      </c>
      <c r="L220" s="439">
        <v>0</v>
      </c>
      <c r="M220" s="443"/>
      <c r="N220" s="445"/>
      <c r="O220" s="442"/>
      <c r="P220" s="443"/>
      <c r="Q220" s="425"/>
      <c r="R220" s="473"/>
      <c r="S220" s="423"/>
    </row>
    <row r="221" spans="1:19" ht="15.75" thickBot="1" x14ac:dyDescent="0.3">
      <c r="A221" s="449" t="s">
        <v>377</v>
      </c>
      <c r="B221" s="438">
        <v>0</v>
      </c>
      <c r="C221" s="438">
        <v>0</v>
      </c>
      <c r="D221" s="438">
        <v>0</v>
      </c>
      <c r="E221" s="438">
        <v>0</v>
      </c>
      <c r="F221" s="438">
        <v>0</v>
      </c>
      <c r="G221" s="438">
        <v>0</v>
      </c>
      <c r="H221" s="438">
        <v>0</v>
      </c>
      <c r="I221" s="438">
        <v>0</v>
      </c>
      <c r="J221" s="438">
        <v>0</v>
      </c>
      <c r="K221" s="438">
        <v>0</v>
      </c>
      <c r="L221" s="439">
        <v>0</v>
      </c>
      <c r="M221" s="443">
        <v>0</v>
      </c>
      <c r="N221" s="445"/>
      <c r="O221" s="442"/>
      <c r="P221" s="443"/>
      <c r="Q221" s="447"/>
      <c r="R221" s="473"/>
      <c r="S221" s="423"/>
    </row>
    <row r="222" spans="1:19" ht="15.75" thickBot="1" x14ac:dyDescent="0.3">
      <c r="A222" s="449" t="s">
        <v>368</v>
      </c>
      <c r="B222" s="438">
        <v>0</v>
      </c>
      <c r="C222" s="438">
        <v>0</v>
      </c>
      <c r="D222" s="438">
        <v>0</v>
      </c>
      <c r="E222" s="438">
        <v>0</v>
      </c>
      <c r="F222" s="438">
        <v>0</v>
      </c>
      <c r="G222" s="438">
        <v>0</v>
      </c>
      <c r="H222" s="438">
        <v>0</v>
      </c>
      <c r="I222" s="438">
        <v>0</v>
      </c>
      <c r="J222" s="438">
        <v>0</v>
      </c>
      <c r="K222" s="438">
        <v>0</v>
      </c>
      <c r="L222" s="439">
        <v>0</v>
      </c>
      <c r="M222" s="443">
        <v>0</v>
      </c>
      <c r="N222" s="445"/>
      <c r="O222" s="442"/>
      <c r="P222" s="443"/>
      <c r="Q222" s="447"/>
      <c r="R222" s="473"/>
      <c r="S222" s="423"/>
    </row>
    <row r="223" spans="1:19" ht="15.75" thickBot="1" x14ac:dyDescent="0.3">
      <c r="A223" s="449" t="s">
        <v>69</v>
      </c>
      <c r="B223" s="438">
        <v>5.5</v>
      </c>
      <c r="C223" s="438">
        <v>0</v>
      </c>
      <c r="D223" s="438">
        <v>0</v>
      </c>
      <c r="E223" s="438">
        <v>3</v>
      </c>
      <c r="F223" s="438">
        <v>2.5</v>
      </c>
      <c r="G223" s="438">
        <v>5.25</v>
      </c>
      <c r="H223" s="438">
        <v>3</v>
      </c>
      <c r="I223" s="438">
        <v>3</v>
      </c>
      <c r="J223" s="438">
        <v>5.3</v>
      </c>
      <c r="K223" s="438">
        <v>5</v>
      </c>
      <c r="L223" s="439">
        <v>32.549999999999997</v>
      </c>
      <c r="M223" s="443">
        <v>3.2549999999999999</v>
      </c>
      <c r="N223" s="441"/>
      <c r="O223" s="442"/>
      <c r="P223" s="443"/>
      <c r="Q223" s="453"/>
      <c r="R223" s="473"/>
      <c r="S223" s="423"/>
    </row>
    <row r="224" spans="1:19" ht="15.75" thickBot="1" x14ac:dyDescent="0.3">
      <c r="A224" s="449" t="s">
        <v>369</v>
      </c>
      <c r="B224" s="438">
        <v>0</v>
      </c>
      <c r="C224" s="438">
        <v>0</v>
      </c>
      <c r="D224" s="438">
        <v>0</v>
      </c>
      <c r="E224" s="438">
        <v>0</v>
      </c>
      <c r="F224" s="438">
        <v>0</v>
      </c>
      <c r="G224" s="438">
        <v>0</v>
      </c>
      <c r="H224" s="438">
        <v>0</v>
      </c>
      <c r="I224" s="438">
        <v>0</v>
      </c>
      <c r="J224" s="438">
        <v>0</v>
      </c>
      <c r="K224" s="438">
        <v>0</v>
      </c>
      <c r="L224" s="439">
        <v>0</v>
      </c>
      <c r="M224" s="443">
        <v>0</v>
      </c>
      <c r="N224" s="454"/>
      <c r="O224" s="442"/>
      <c r="P224" s="443"/>
      <c r="Q224" s="425"/>
      <c r="R224" s="473"/>
      <c r="S224" s="423"/>
    </row>
    <row r="225" spans="1:19" ht="15.75" thickBot="1" x14ac:dyDescent="0.3">
      <c r="A225" s="455" t="s">
        <v>370</v>
      </c>
      <c r="B225" s="475">
        <v>6</v>
      </c>
      <c r="C225" s="475">
        <v>23</v>
      </c>
      <c r="D225" s="475">
        <v>35.200000000000003</v>
      </c>
      <c r="E225" s="475">
        <v>25</v>
      </c>
      <c r="F225" s="475">
        <v>43</v>
      </c>
      <c r="G225" s="475">
        <v>31.75</v>
      </c>
      <c r="H225" s="475">
        <v>6.6</v>
      </c>
      <c r="I225" s="475">
        <v>27</v>
      </c>
      <c r="J225" s="475">
        <v>23</v>
      </c>
      <c r="K225" s="475">
        <v>9</v>
      </c>
      <c r="L225" s="439">
        <v>229.54999999999998</v>
      </c>
      <c r="M225" s="443">
        <v>22.954999999999998</v>
      </c>
      <c r="N225" s="454"/>
      <c r="O225" s="442"/>
      <c r="P225" s="443"/>
      <c r="Q225" s="425"/>
      <c r="R225" s="473"/>
      <c r="S225" s="423"/>
    </row>
    <row r="226" spans="1:19" ht="15.75" thickBot="1" x14ac:dyDescent="0.3">
      <c r="A226" s="455" t="s">
        <v>371</v>
      </c>
      <c r="B226" s="475">
        <v>261.84000000000003</v>
      </c>
      <c r="C226" s="475">
        <v>155.96</v>
      </c>
      <c r="D226" s="475">
        <v>209.54999999999998</v>
      </c>
      <c r="E226" s="475">
        <v>148.82999999999998</v>
      </c>
      <c r="F226" s="475">
        <v>140.5</v>
      </c>
      <c r="G226" s="475">
        <v>137.09</v>
      </c>
      <c r="H226" s="475">
        <v>182.61</v>
      </c>
      <c r="I226" s="475">
        <v>163.05000000000001</v>
      </c>
      <c r="J226" s="475">
        <v>152.01</v>
      </c>
      <c r="K226" s="475">
        <v>251.31</v>
      </c>
      <c r="L226" s="439">
        <v>1802.75</v>
      </c>
      <c r="M226" s="443">
        <v>180.27500000000001</v>
      </c>
      <c r="N226" s="441"/>
      <c r="O226" s="442"/>
      <c r="P226" s="443"/>
      <c r="Q226" s="425"/>
      <c r="R226" s="473"/>
      <c r="S226" s="423"/>
    </row>
    <row r="227" spans="1:19" ht="15.75" thickBot="1" x14ac:dyDescent="0.3">
      <c r="A227" s="455" t="s">
        <v>372</v>
      </c>
      <c r="B227" s="475">
        <v>82.6</v>
      </c>
      <c r="C227" s="475">
        <v>109.44</v>
      </c>
      <c r="D227" s="475">
        <v>68.400000000000006</v>
      </c>
      <c r="E227" s="475">
        <v>68.400000000000006</v>
      </c>
      <c r="F227" s="475">
        <v>79.8</v>
      </c>
      <c r="G227" s="475">
        <v>109.44</v>
      </c>
      <c r="H227" s="475">
        <v>82.6</v>
      </c>
      <c r="I227" s="475">
        <v>79.8</v>
      </c>
      <c r="J227" s="475">
        <v>109.44</v>
      </c>
      <c r="K227" s="475">
        <v>68.400000000000006</v>
      </c>
      <c r="L227" s="439">
        <v>858.32</v>
      </c>
      <c r="M227" s="443">
        <v>85.832000000000008</v>
      </c>
      <c r="N227" s="441"/>
      <c r="O227" s="442"/>
      <c r="P227" s="443"/>
      <c r="Q227" s="425"/>
      <c r="R227" s="473"/>
      <c r="S227" s="423"/>
    </row>
    <row r="228" spans="1:19" ht="15.75" thickBot="1" x14ac:dyDescent="0.3">
      <c r="A228" s="455" t="s">
        <v>373</v>
      </c>
      <c r="B228" s="475">
        <v>0</v>
      </c>
      <c r="C228" s="475">
        <v>0</v>
      </c>
      <c r="D228" s="475">
        <v>13.3</v>
      </c>
      <c r="E228" s="475">
        <v>10</v>
      </c>
      <c r="F228" s="475">
        <v>23.5</v>
      </c>
      <c r="G228" s="475">
        <v>0</v>
      </c>
      <c r="H228" s="475">
        <v>0</v>
      </c>
      <c r="I228" s="475">
        <v>13.3</v>
      </c>
      <c r="J228" s="475">
        <v>0</v>
      </c>
      <c r="K228" s="475">
        <v>10</v>
      </c>
      <c r="L228" s="439">
        <v>70.099999999999994</v>
      </c>
      <c r="M228" s="443">
        <v>7.01</v>
      </c>
      <c r="N228" s="445"/>
      <c r="O228" s="442"/>
      <c r="P228" s="443"/>
      <c r="Q228" s="425"/>
      <c r="R228" s="473"/>
      <c r="S228" s="423"/>
    </row>
    <row r="229" spans="1:19" ht="15.75" thickBot="1" x14ac:dyDescent="0.3">
      <c r="A229" s="455" t="s">
        <v>374</v>
      </c>
      <c r="B229" s="475">
        <v>241</v>
      </c>
      <c r="C229" s="475">
        <v>398.3</v>
      </c>
      <c r="D229" s="475">
        <v>370.33</v>
      </c>
      <c r="E229" s="475">
        <v>209</v>
      </c>
      <c r="F229" s="475">
        <v>340.8</v>
      </c>
      <c r="G229" s="475">
        <v>349.83</v>
      </c>
      <c r="H229" s="475">
        <v>270</v>
      </c>
      <c r="I229" s="475">
        <v>304</v>
      </c>
      <c r="J229" s="475">
        <v>398.13</v>
      </c>
      <c r="K229" s="475">
        <v>326</v>
      </c>
      <c r="L229" s="439">
        <v>3207.39</v>
      </c>
      <c r="M229" s="443">
        <v>320.73899999999998</v>
      </c>
      <c r="N229" s="445"/>
      <c r="O229" s="442"/>
      <c r="P229" s="443"/>
      <c r="Q229" s="425"/>
      <c r="R229" s="473"/>
      <c r="S229" s="423"/>
    </row>
    <row r="230" spans="1:19" ht="15.75" thickBot="1" x14ac:dyDescent="0.3">
      <c r="A230" s="456" t="s">
        <v>59</v>
      </c>
      <c r="B230" s="475">
        <v>56.5</v>
      </c>
      <c r="C230" s="475">
        <v>16.2</v>
      </c>
      <c r="D230" s="475">
        <v>17.100000000000001</v>
      </c>
      <c r="E230" s="475">
        <v>63</v>
      </c>
      <c r="F230" s="475">
        <v>0</v>
      </c>
      <c r="G230" s="475">
        <v>17.100000000000001</v>
      </c>
      <c r="H230" s="475">
        <v>74</v>
      </c>
      <c r="I230" s="475">
        <v>67</v>
      </c>
      <c r="J230" s="475">
        <v>17.100000000000001</v>
      </c>
      <c r="K230" s="475">
        <v>35.700000000000003</v>
      </c>
      <c r="L230" s="439">
        <v>363.7</v>
      </c>
      <c r="M230" s="423">
        <v>36.369999999999997</v>
      </c>
      <c r="N230" s="445"/>
      <c r="O230" s="442"/>
      <c r="P230" s="443"/>
      <c r="Q230" s="425"/>
      <c r="R230" s="473"/>
      <c r="S230" s="423"/>
    </row>
    <row r="231" spans="1:19" ht="15.75" thickBot="1" x14ac:dyDescent="0.3">
      <c r="A231" s="455" t="s">
        <v>375</v>
      </c>
      <c r="B231" s="476">
        <v>50</v>
      </c>
      <c r="C231" s="476">
        <v>55</v>
      </c>
      <c r="D231" s="476">
        <v>25</v>
      </c>
      <c r="E231" s="476">
        <v>40</v>
      </c>
      <c r="F231" s="476">
        <v>32</v>
      </c>
      <c r="G231" s="476">
        <v>45</v>
      </c>
      <c r="H231" s="476">
        <v>40</v>
      </c>
      <c r="I231" s="476">
        <v>40</v>
      </c>
      <c r="J231" s="476">
        <v>49.6</v>
      </c>
      <c r="K231" s="476">
        <v>48</v>
      </c>
      <c r="L231" s="439">
        <v>424.6</v>
      </c>
      <c r="M231" s="458">
        <v>42.46</v>
      </c>
      <c r="N231" s="459"/>
      <c r="O231" s="442"/>
      <c r="P231" s="443"/>
      <c r="Q231" s="425"/>
      <c r="R231" s="473"/>
      <c r="S231" s="423"/>
    </row>
    <row r="232" spans="1:19" ht="15.75" thickBot="1" x14ac:dyDescent="0.3">
      <c r="A232" s="455" t="s">
        <v>171</v>
      </c>
      <c r="B232" s="477">
        <v>0</v>
      </c>
      <c r="C232" s="477">
        <v>0</v>
      </c>
      <c r="D232" s="477">
        <v>15</v>
      </c>
      <c r="E232" s="477">
        <v>0</v>
      </c>
      <c r="F232" s="477">
        <v>0</v>
      </c>
      <c r="G232" s="477">
        <v>19</v>
      </c>
      <c r="H232" s="477">
        <v>0</v>
      </c>
      <c r="I232" s="477">
        <v>0</v>
      </c>
      <c r="J232" s="477">
        <v>0</v>
      </c>
      <c r="K232" s="477">
        <v>19</v>
      </c>
      <c r="L232" s="439">
        <v>53</v>
      </c>
      <c r="M232" s="461"/>
      <c r="N232" s="462"/>
      <c r="O232" s="463"/>
      <c r="P232" s="460"/>
      <c r="Q232" s="425"/>
      <c r="R232" s="473"/>
      <c r="S232" s="423"/>
    </row>
    <row r="233" spans="1:19" x14ac:dyDescent="0.25">
      <c r="L233" s="481"/>
      <c r="M233" s="481"/>
      <c r="N233" s="481"/>
      <c r="O233" s="481"/>
    </row>
    <row r="234" spans="1:19" x14ac:dyDescent="0.25">
      <c r="L234" s="481"/>
      <c r="M234" s="481"/>
      <c r="N234" s="481"/>
      <c r="O234" s="481"/>
    </row>
    <row r="235" spans="1:19" x14ac:dyDescent="0.25">
      <c r="L235" s="481"/>
      <c r="M235" s="481"/>
      <c r="N235" s="481"/>
      <c r="O235" s="481"/>
    </row>
    <row r="236" spans="1:19" x14ac:dyDescent="0.25">
      <c r="L236" s="481"/>
      <c r="M236" s="481"/>
      <c r="N236" s="481"/>
      <c r="O236" s="481"/>
    </row>
    <row r="237" spans="1:19" x14ac:dyDescent="0.25">
      <c r="L237" s="481"/>
      <c r="M237" s="481"/>
      <c r="N237" s="481"/>
      <c r="O237" s="481"/>
    </row>
    <row r="238" spans="1:19" x14ac:dyDescent="0.25">
      <c r="L238" s="481"/>
      <c r="M238" s="481"/>
      <c r="N238" s="481"/>
      <c r="O238" s="481"/>
    </row>
    <row r="239" spans="1:19" x14ac:dyDescent="0.25">
      <c r="L239" s="481"/>
      <c r="M239" s="481"/>
      <c r="N239" s="481"/>
      <c r="O239" s="481"/>
    </row>
    <row r="240" spans="1:19" x14ac:dyDescent="0.25">
      <c r="L240" s="481"/>
      <c r="M240" s="481"/>
      <c r="N240" s="481"/>
      <c r="O240" s="481"/>
    </row>
    <row r="241" spans="12:15" x14ac:dyDescent="0.25">
      <c r="L241" s="481"/>
      <c r="M241" s="481"/>
      <c r="N241" s="481"/>
      <c r="O241" s="481"/>
    </row>
    <row r="242" spans="12:15" x14ac:dyDescent="0.25">
      <c r="L242" s="481"/>
      <c r="M242" s="481"/>
      <c r="N242" s="481"/>
      <c r="O242" s="481"/>
    </row>
    <row r="243" spans="12:15" x14ac:dyDescent="0.25">
      <c r="L243" s="481"/>
      <c r="M243" s="481"/>
      <c r="N243" s="481"/>
      <c r="O243" s="481"/>
    </row>
    <row r="244" spans="12:15" x14ac:dyDescent="0.25">
      <c r="L244" s="481"/>
      <c r="M244" s="481"/>
      <c r="N244" s="481"/>
      <c r="O244" s="481"/>
    </row>
    <row r="245" spans="12:15" x14ac:dyDescent="0.25">
      <c r="L245" s="481"/>
      <c r="M245" s="481"/>
      <c r="N245" s="481"/>
      <c r="O245" s="481"/>
    </row>
    <row r="246" spans="12:15" x14ac:dyDescent="0.25">
      <c r="L246" s="481"/>
      <c r="M246" s="481"/>
      <c r="N246" s="481"/>
      <c r="O246" s="481"/>
    </row>
    <row r="247" spans="12:15" x14ac:dyDescent="0.25">
      <c r="L247" s="481"/>
      <c r="M247" s="481"/>
      <c r="N247" s="481"/>
      <c r="O247" s="481"/>
    </row>
    <row r="248" spans="12:15" x14ac:dyDescent="0.25">
      <c r="L248" s="481"/>
      <c r="M248" s="481"/>
      <c r="N248" s="481"/>
      <c r="O248" s="481"/>
    </row>
    <row r="249" spans="12:15" x14ac:dyDescent="0.25">
      <c r="L249" s="481"/>
      <c r="M249" s="481"/>
      <c r="N249" s="481"/>
      <c r="O249" s="481"/>
    </row>
    <row r="250" spans="12:15" x14ac:dyDescent="0.25">
      <c r="L250" s="481"/>
      <c r="M250" s="481"/>
      <c r="N250" s="481"/>
      <c r="O250" s="481"/>
    </row>
    <row r="251" spans="12:15" x14ac:dyDescent="0.25">
      <c r="L251" s="481"/>
      <c r="M251" s="481"/>
      <c r="N251" s="481"/>
      <c r="O251" s="481"/>
    </row>
    <row r="252" spans="12:15" x14ac:dyDescent="0.25">
      <c r="L252" s="481"/>
      <c r="M252" s="481"/>
      <c r="N252" s="481"/>
      <c r="O252" s="481"/>
    </row>
    <row r="253" spans="12:15" x14ac:dyDescent="0.25">
      <c r="L253" s="481"/>
      <c r="M253" s="481"/>
      <c r="N253" s="481"/>
      <c r="O253" s="481"/>
    </row>
    <row r="254" spans="12:15" x14ac:dyDescent="0.25">
      <c r="L254" s="481"/>
      <c r="M254" s="481"/>
      <c r="N254" s="481"/>
      <c r="O254" s="481"/>
    </row>
    <row r="255" spans="12:15" x14ac:dyDescent="0.25">
      <c r="L255" s="481"/>
      <c r="M255" s="481"/>
      <c r="N255" s="481"/>
      <c r="O255" s="481"/>
    </row>
    <row r="256" spans="12:15" x14ac:dyDescent="0.25">
      <c r="L256" s="481"/>
      <c r="M256" s="481"/>
      <c r="N256" s="481"/>
      <c r="O256" s="481"/>
    </row>
    <row r="257" spans="12:15" x14ac:dyDescent="0.25">
      <c r="L257" s="481"/>
      <c r="M257" s="481"/>
      <c r="N257" s="481"/>
      <c r="O257" s="481"/>
    </row>
    <row r="258" spans="12:15" x14ac:dyDescent="0.25">
      <c r="L258" s="481"/>
      <c r="M258" s="481"/>
      <c r="N258" s="481"/>
      <c r="O258" s="481"/>
    </row>
    <row r="259" spans="12:15" x14ac:dyDescent="0.25">
      <c r="L259" s="481"/>
      <c r="M259" s="481"/>
      <c r="N259" s="481"/>
      <c r="O259" s="481"/>
    </row>
    <row r="260" spans="12:15" x14ac:dyDescent="0.25">
      <c r="L260" s="481"/>
      <c r="M260" s="481"/>
      <c r="N260" s="481"/>
      <c r="O260" s="481"/>
    </row>
    <row r="261" spans="12:15" x14ac:dyDescent="0.25">
      <c r="L261" s="481"/>
      <c r="M261" s="481"/>
      <c r="N261" s="481"/>
      <c r="O261" s="481"/>
    </row>
    <row r="262" spans="12:15" x14ac:dyDescent="0.25">
      <c r="L262" s="481"/>
      <c r="M262" s="481"/>
      <c r="N262" s="481"/>
      <c r="O262" s="481"/>
    </row>
    <row r="263" spans="12:15" x14ac:dyDescent="0.25">
      <c r="L263" s="481"/>
      <c r="M263" s="481"/>
      <c r="N263" s="481"/>
      <c r="O263" s="481"/>
    </row>
    <row r="264" spans="12:15" x14ac:dyDescent="0.25">
      <c r="L264" s="481"/>
      <c r="M264" s="481"/>
      <c r="N264" s="481"/>
      <c r="O264" s="481"/>
    </row>
    <row r="265" spans="12:15" x14ac:dyDescent="0.25">
      <c r="L265" s="481"/>
      <c r="M265" s="481"/>
      <c r="N265" s="481"/>
      <c r="O265" s="481"/>
    </row>
    <row r="266" spans="12:15" x14ac:dyDescent="0.25">
      <c r="L266" s="481"/>
      <c r="M266" s="481"/>
      <c r="N266" s="481"/>
      <c r="O266" s="481"/>
    </row>
    <row r="267" spans="12:15" x14ac:dyDescent="0.25">
      <c r="L267" s="481"/>
      <c r="M267" s="481"/>
      <c r="N267" s="481"/>
      <c r="O267" s="481"/>
    </row>
    <row r="268" spans="12:15" x14ac:dyDescent="0.25">
      <c r="L268" s="481"/>
      <c r="M268" s="481"/>
      <c r="N268" s="481"/>
      <c r="O268" s="481"/>
    </row>
    <row r="269" spans="12:15" x14ac:dyDescent="0.25">
      <c r="L269" s="481"/>
      <c r="M269" s="481"/>
      <c r="N269" s="481"/>
      <c r="O269" s="481"/>
    </row>
    <row r="270" spans="12:15" x14ac:dyDescent="0.25">
      <c r="L270" s="481"/>
      <c r="M270" s="481"/>
      <c r="N270" s="481"/>
      <c r="O270" s="481"/>
    </row>
    <row r="271" spans="12:15" x14ac:dyDescent="0.25">
      <c r="L271" s="481"/>
      <c r="M271" s="481"/>
      <c r="N271" s="481"/>
      <c r="O271" s="481"/>
    </row>
    <row r="272" spans="12:15" x14ac:dyDescent="0.25">
      <c r="L272" s="481"/>
      <c r="M272" s="481"/>
      <c r="N272" s="481"/>
      <c r="O272" s="481"/>
    </row>
    <row r="273" spans="12:15" x14ac:dyDescent="0.25">
      <c r="L273" s="481"/>
      <c r="M273" s="481"/>
      <c r="N273" s="481"/>
      <c r="O273" s="481"/>
    </row>
    <row r="274" spans="12:15" x14ac:dyDescent="0.25">
      <c r="L274" s="481"/>
      <c r="M274" s="481"/>
      <c r="N274" s="481"/>
      <c r="O274" s="481"/>
    </row>
    <row r="275" spans="12:15" x14ac:dyDescent="0.25">
      <c r="L275" s="481"/>
      <c r="M275" s="481"/>
      <c r="N275" s="481"/>
      <c r="O275" s="481"/>
    </row>
    <row r="276" spans="12:15" x14ac:dyDescent="0.25">
      <c r="L276" s="481"/>
      <c r="M276" s="481"/>
      <c r="N276" s="481"/>
      <c r="O276" s="481"/>
    </row>
    <row r="277" spans="12:15" x14ac:dyDescent="0.25">
      <c r="L277" s="481"/>
      <c r="M277" s="481"/>
      <c r="N277" s="481"/>
      <c r="O277" s="481"/>
    </row>
    <row r="278" spans="12:15" x14ac:dyDescent="0.25">
      <c r="L278" s="481"/>
      <c r="M278" s="481"/>
      <c r="N278" s="481"/>
      <c r="O278" s="481"/>
    </row>
    <row r="279" spans="12:15" x14ac:dyDescent="0.25">
      <c r="L279" s="481"/>
      <c r="M279" s="481"/>
      <c r="N279" s="481"/>
      <c r="O279" s="481"/>
    </row>
    <row r="280" spans="12:15" x14ac:dyDescent="0.25">
      <c r="L280" s="481"/>
      <c r="M280" s="481"/>
      <c r="N280" s="481"/>
      <c r="O280" s="481"/>
    </row>
    <row r="281" spans="12:15" x14ac:dyDescent="0.25">
      <c r="L281" s="481"/>
      <c r="M281" s="481"/>
      <c r="N281" s="481"/>
      <c r="O281" s="481"/>
    </row>
    <row r="282" spans="12:15" x14ac:dyDescent="0.25">
      <c r="L282" s="481"/>
      <c r="M282" s="481"/>
      <c r="N282" s="481"/>
      <c r="O282" s="481"/>
    </row>
    <row r="283" spans="12:15" x14ac:dyDescent="0.25">
      <c r="L283" s="481"/>
      <c r="M283" s="481"/>
      <c r="N283" s="481"/>
      <c r="O283" s="481"/>
    </row>
    <row r="284" spans="12:15" x14ac:dyDescent="0.25">
      <c r="L284" s="481"/>
      <c r="M284" s="481"/>
      <c r="N284" s="481"/>
      <c r="O284" s="481"/>
    </row>
    <row r="285" spans="12:15" x14ac:dyDescent="0.25">
      <c r="L285" s="481"/>
      <c r="M285" s="481"/>
      <c r="N285" s="481"/>
      <c r="O285" s="481"/>
    </row>
    <row r="286" spans="12:15" x14ac:dyDescent="0.25">
      <c r="L286" s="481"/>
      <c r="M286" s="481"/>
      <c r="N286" s="481"/>
      <c r="O286" s="481"/>
    </row>
    <row r="287" spans="12:15" x14ac:dyDescent="0.25">
      <c r="L287" s="481"/>
      <c r="M287" s="481"/>
      <c r="N287" s="481"/>
      <c r="O287" s="481"/>
    </row>
    <row r="288" spans="12:15" x14ac:dyDescent="0.25">
      <c r="L288" s="481"/>
      <c r="M288" s="481"/>
      <c r="N288" s="481"/>
      <c r="O288" s="481"/>
    </row>
    <row r="289" spans="12:15" x14ac:dyDescent="0.25">
      <c r="L289" s="481"/>
      <c r="M289" s="481"/>
      <c r="N289" s="481"/>
      <c r="O289" s="481"/>
    </row>
    <row r="290" spans="12:15" x14ac:dyDescent="0.25">
      <c r="L290" s="481"/>
      <c r="M290" s="481"/>
      <c r="N290" s="481"/>
      <c r="O290" s="481"/>
    </row>
    <row r="291" spans="12:15" x14ac:dyDescent="0.25">
      <c r="L291" s="481"/>
      <c r="M291" s="481"/>
      <c r="N291" s="481"/>
      <c r="O291" s="481"/>
    </row>
    <row r="292" spans="12:15" x14ac:dyDescent="0.25">
      <c r="L292" s="481"/>
      <c r="M292" s="481"/>
      <c r="N292" s="481"/>
      <c r="O292" s="481"/>
    </row>
    <row r="293" spans="12:15" x14ac:dyDescent="0.25">
      <c r="L293" s="481"/>
      <c r="M293" s="481"/>
      <c r="N293" s="481"/>
      <c r="O293" s="481"/>
    </row>
    <row r="294" spans="12:15" x14ac:dyDescent="0.25">
      <c r="L294" s="481"/>
      <c r="M294" s="481"/>
      <c r="N294" s="481"/>
      <c r="O294" s="481"/>
    </row>
    <row r="295" spans="12:15" x14ac:dyDescent="0.25">
      <c r="L295" s="481"/>
      <c r="M295" s="481"/>
      <c r="N295" s="481"/>
      <c r="O295" s="481"/>
    </row>
    <row r="296" spans="12:15" x14ac:dyDescent="0.25">
      <c r="L296" s="481"/>
      <c r="M296" s="481"/>
      <c r="N296" s="481"/>
      <c r="O296" s="481"/>
    </row>
    <row r="297" spans="12:15" x14ac:dyDescent="0.25">
      <c r="L297" s="481"/>
      <c r="M297" s="481"/>
      <c r="N297" s="481"/>
      <c r="O297" s="481"/>
    </row>
    <row r="298" spans="12:15" x14ac:dyDescent="0.25">
      <c r="L298" s="481"/>
      <c r="M298" s="481"/>
      <c r="N298" s="481"/>
      <c r="O298" s="481"/>
    </row>
    <row r="299" spans="12:15" x14ac:dyDescent="0.25">
      <c r="L299" s="481"/>
      <c r="M299" s="481"/>
      <c r="N299" s="481"/>
      <c r="O299" s="481"/>
    </row>
    <row r="300" spans="12:15" x14ac:dyDescent="0.25">
      <c r="L300" s="481"/>
      <c r="M300" s="481"/>
      <c r="N300" s="481"/>
      <c r="O300" s="481"/>
    </row>
    <row r="301" spans="12:15" x14ac:dyDescent="0.25">
      <c r="L301" s="481"/>
      <c r="M301" s="481"/>
      <c r="N301" s="481"/>
      <c r="O301" s="481"/>
    </row>
    <row r="302" spans="12:15" x14ac:dyDescent="0.25">
      <c r="L302" s="481"/>
      <c r="M302" s="481"/>
      <c r="N302" s="481"/>
      <c r="O302" s="481"/>
    </row>
    <row r="303" spans="12:15" x14ac:dyDescent="0.25">
      <c r="L303" s="481"/>
      <c r="M303" s="481"/>
      <c r="N303" s="481"/>
      <c r="O303" s="481"/>
    </row>
    <row r="304" spans="12:15" x14ac:dyDescent="0.25">
      <c r="L304" s="481"/>
      <c r="M304" s="481"/>
      <c r="N304" s="481"/>
      <c r="O304" s="481"/>
    </row>
    <row r="305" spans="12:15" x14ac:dyDescent="0.25">
      <c r="L305" s="481"/>
      <c r="M305" s="481"/>
      <c r="N305" s="481"/>
      <c r="O305" s="481"/>
    </row>
    <row r="306" spans="12:15" x14ac:dyDescent="0.25">
      <c r="L306" s="481"/>
      <c r="M306" s="481"/>
      <c r="N306" s="481"/>
      <c r="O306" s="481"/>
    </row>
    <row r="307" spans="12:15" x14ac:dyDescent="0.25">
      <c r="L307" s="481"/>
      <c r="M307" s="481"/>
      <c r="N307" s="481"/>
      <c r="O307" s="481"/>
    </row>
    <row r="308" spans="12:15" x14ac:dyDescent="0.25">
      <c r="L308" s="481"/>
      <c r="M308" s="481"/>
      <c r="N308" s="481"/>
      <c r="O308" s="481"/>
    </row>
    <row r="309" spans="12:15" x14ac:dyDescent="0.25">
      <c r="L309" s="481"/>
      <c r="M309" s="481"/>
      <c r="N309" s="481"/>
      <c r="O309" s="481"/>
    </row>
    <row r="310" spans="12:15" x14ac:dyDescent="0.25">
      <c r="L310" s="481"/>
      <c r="M310" s="481"/>
      <c r="N310" s="481"/>
      <c r="O310" s="481"/>
    </row>
    <row r="311" spans="12:15" x14ac:dyDescent="0.25">
      <c r="L311" s="481"/>
      <c r="M311" s="481"/>
      <c r="N311" s="481"/>
      <c r="O311" s="481"/>
    </row>
    <row r="312" spans="12:15" x14ac:dyDescent="0.25">
      <c r="L312" s="481"/>
      <c r="M312" s="481"/>
      <c r="N312" s="481"/>
      <c r="O312" s="481"/>
    </row>
    <row r="313" spans="12:15" x14ac:dyDescent="0.25">
      <c r="L313" s="481"/>
      <c r="M313" s="481"/>
      <c r="N313" s="481"/>
      <c r="O313" s="481"/>
    </row>
    <row r="314" spans="12:15" x14ac:dyDescent="0.25">
      <c r="L314" s="481"/>
      <c r="M314" s="481"/>
      <c r="N314" s="481"/>
      <c r="O314" s="481"/>
    </row>
    <row r="315" spans="12:15" x14ac:dyDescent="0.25">
      <c r="L315" s="481"/>
      <c r="M315" s="481"/>
      <c r="N315" s="481"/>
      <c r="O315" s="481"/>
    </row>
    <row r="316" spans="12:15" x14ac:dyDescent="0.25">
      <c r="L316" s="481"/>
      <c r="M316" s="481"/>
      <c r="N316" s="481"/>
      <c r="O316" s="481"/>
    </row>
    <row r="317" spans="12:15" x14ac:dyDescent="0.25">
      <c r="L317" s="481"/>
      <c r="M317" s="481"/>
      <c r="N317" s="481"/>
      <c r="O317" s="481"/>
    </row>
    <row r="318" spans="12:15" x14ac:dyDescent="0.25">
      <c r="L318" s="481"/>
      <c r="M318" s="481"/>
      <c r="N318" s="481"/>
      <c r="O318" s="481"/>
    </row>
    <row r="319" spans="12:15" x14ac:dyDescent="0.25">
      <c r="L319" s="481"/>
      <c r="M319" s="481"/>
      <c r="N319" s="481"/>
      <c r="O319" s="481"/>
    </row>
    <row r="320" spans="12:15" x14ac:dyDescent="0.25">
      <c r="L320" s="481"/>
      <c r="M320" s="481"/>
      <c r="N320" s="481"/>
      <c r="O320" s="481"/>
    </row>
    <row r="321" spans="12:15" x14ac:dyDescent="0.25">
      <c r="L321" s="481"/>
      <c r="M321" s="481"/>
      <c r="N321" s="481"/>
      <c r="O321" s="481"/>
    </row>
    <row r="322" spans="12:15" x14ac:dyDescent="0.25">
      <c r="L322" s="481"/>
      <c r="M322" s="481"/>
      <c r="N322" s="481"/>
      <c r="O322" s="481"/>
    </row>
    <row r="323" spans="12:15" x14ac:dyDescent="0.25">
      <c r="L323" s="481"/>
      <c r="M323" s="481"/>
      <c r="N323" s="481"/>
      <c r="O323" s="481"/>
    </row>
    <row r="324" spans="12:15" x14ac:dyDescent="0.25">
      <c r="L324" s="481"/>
      <c r="M324" s="481"/>
      <c r="N324" s="481"/>
      <c r="O324" s="481"/>
    </row>
    <row r="325" spans="12:15" x14ac:dyDescent="0.25">
      <c r="L325" s="481"/>
      <c r="M325" s="481"/>
      <c r="N325" s="481"/>
      <c r="O325" s="481"/>
    </row>
    <row r="326" spans="12:15" x14ac:dyDescent="0.25">
      <c r="L326" s="481"/>
      <c r="M326" s="481"/>
      <c r="N326" s="481"/>
      <c r="O326" s="481"/>
    </row>
    <row r="327" spans="12:15" x14ac:dyDescent="0.25">
      <c r="L327" s="481"/>
      <c r="M327" s="481"/>
      <c r="N327" s="481"/>
      <c r="O327" s="481"/>
    </row>
    <row r="328" spans="12:15" x14ac:dyDescent="0.25">
      <c r="L328" s="481"/>
      <c r="M328" s="481"/>
      <c r="N328" s="481"/>
      <c r="O328" s="481"/>
    </row>
    <row r="329" spans="12:15" x14ac:dyDescent="0.25">
      <c r="L329" s="481"/>
      <c r="M329" s="481"/>
      <c r="N329" s="481"/>
      <c r="O329" s="481"/>
    </row>
    <row r="330" spans="12:15" x14ac:dyDescent="0.25">
      <c r="L330" s="481"/>
      <c r="M330" s="481"/>
      <c r="N330" s="481"/>
      <c r="O330" s="481"/>
    </row>
    <row r="331" spans="12:15" x14ac:dyDescent="0.25">
      <c r="L331" s="481"/>
      <c r="M331" s="481"/>
      <c r="N331" s="481"/>
      <c r="O331" s="481"/>
    </row>
    <row r="332" spans="12:15" x14ac:dyDescent="0.25">
      <c r="L332" s="481"/>
      <c r="M332" s="481"/>
      <c r="N332" s="481"/>
      <c r="O332" s="481"/>
    </row>
    <row r="333" spans="12:15" x14ac:dyDescent="0.25">
      <c r="L333" s="481"/>
      <c r="M333" s="481"/>
      <c r="N333" s="481"/>
      <c r="O333" s="481"/>
    </row>
    <row r="334" spans="12:15" x14ac:dyDescent="0.25">
      <c r="L334" s="481"/>
      <c r="M334" s="481"/>
      <c r="N334" s="481"/>
      <c r="O334" s="481"/>
    </row>
    <row r="335" spans="12:15" x14ac:dyDescent="0.25">
      <c r="L335" s="481"/>
      <c r="M335" s="481"/>
      <c r="N335" s="481"/>
      <c r="O335" s="481"/>
    </row>
    <row r="336" spans="12:15" x14ac:dyDescent="0.25">
      <c r="L336" s="481"/>
      <c r="M336" s="481"/>
      <c r="N336" s="481"/>
      <c r="O336" s="481"/>
    </row>
    <row r="337" spans="12:15" x14ac:dyDescent="0.25">
      <c r="L337" s="481"/>
      <c r="M337" s="481"/>
      <c r="N337" s="481"/>
      <c r="O337" s="481"/>
    </row>
    <row r="338" spans="12:15" x14ac:dyDescent="0.25">
      <c r="L338" s="481"/>
      <c r="M338" s="481"/>
      <c r="N338" s="481"/>
      <c r="O338" s="481"/>
    </row>
    <row r="339" spans="12:15" x14ac:dyDescent="0.25">
      <c r="L339" s="481"/>
      <c r="M339" s="481"/>
      <c r="N339" s="481"/>
      <c r="O339" s="481"/>
    </row>
    <row r="340" spans="12:15" x14ac:dyDescent="0.25">
      <c r="L340" s="481"/>
      <c r="M340" s="481"/>
      <c r="N340" s="481"/>
      <c r="O340" s="481"/>
    </row>
    <row r="341" spans="12:15" x14ac:dyDescent="0.25">
      <c r="L341" s="481"/>
      <c r="M341" s="481"/>
      <c r="N341" s="481"/>
      <c r="O341" s="481"/>
    </row>
    <row r="342" spans="12:15" x14ac:dyDescent="0.25">
      <c r="L342" s="481"/>
      <c r="M342" s="481"/>
      <c r="N342" s="481"/>
      <c r="O342" s="481"/>
    </row>
    <row r="343" spans="12:15" x14ac:dyDescent="0.25">
      <c r="L343" s="481"/>
      <c r="M343" s="481"/>
      <c r="N343" s="481"/>
      <c r="O343" s="481"/>
    </row>
    <row r="344" spans="12:15" x14ac:dyDescent="0.25">
      <c r="L344" s="481"/>
      <c r="M344" s="481"/>
      <c r="N344" s="481"/>
      <c r="O344" s="481"/>
    </row>
    <row r="345" spans="12:15" x14ac:dyDescent="0.25">
      <c r="L345" s="481"/>
      <c r="M345" s="481"/>
      <c r="N345" s="481"/>
      <c r="O345" s="481"/>
    </row>
    <row r="346" spans="12:15" x14ac:dyDescent="0.25">
      <c r="L346" s="481"/>
      <c r="M346" s="481"/>
      <c r="N346" s="481"/>
      <c r="O346" s="481"/>
    </row>
    <row r="347" spans="12:15" x14ac:dyDescent="0.25">
      <c r="L347" s="481"/>
      <c r="M347" s="481"/>
      <c r="N347" s="481"/>
      <c r="O347" s="481"/>
    </row>
    <row r="348" spans="12:15" x14ac:dyDescent="0.25">
      <c r="L348" s="481"/>
      <c r="M348" s="481"/>
      <c r="N348" s="481"/>
      <c r="O348" s="481"/>
    </row>
    <row r="349" spans="12:15" x14ac:dyDescent="0.25">
      <c r="L349" s="481"/>
      <c r="M349" s="481"/>
      <c r="N349" s="481"/>
      <c r="O349" s="481"/>
    </row>
    <row r="350" spans="12:15" x14ac:dyDescent="0.25">
      <c r="L350" s="481"/>
      <c r="M350" s="481"/>
      <c r="N350" s="481"/>
      <c r="O350" s="481"/>
    </row>
    <row r="351" spans="12:15" x14ac:dyDescent="0.25">
      <c r="L351" s="481"/>
      <c r="M351" s="481"/>
      <c r="N351" s="481"/>
      <c r="O351" s="481"/>
    </row>
    <row r="352" spans="12:15" x14ac:dyDescent="0.25">
      <c r="L352" s="481"/>
      <c r="M352" s="481"/>
      <c r="N352" s="481"/>
      <c r="O352" s="481"/>
    </row>
    <row r="353" spans="12:15" x14ac:dyDescent="0.25">
      <c r="L353" s="481"/>
      <c r="M353" s="481"/>
      <c r="N353" s="481"/>
      <c r="O353" s="481"/>
    </row>
    <row r="354" spans="12:15" x14ac:dyDescent="0.25">
      <c r="L354" s="481"/>
      <c r="M354" s="481"/>
      <c r="N354" s="481"/>
      <c r="O354" s="481"/>
    </row>
    <row r="355" spans="12:15" x14ac:dyDescent="0.25">
      <c r="L355" s="481"/>
      <c r="M355" s="481"/>
      <c r="N355" s="481"/>
      <c r="O355" s="481"/>
    </row>
    <row r="356" spans="12:15" x14ac:dyDescent="0.25">
      <c r="L356" s="481"/>
      <c r="M356" s="481"/>
      <c r="N356" s="481"/>
      <c r="O356" s="481"/>
    </row>
    <row r="357" spans="12:15" x14ac:dyDescent="0.25">
      <c r="L357" s="481"/>
      <c r="M357" s="481"/>
      <c r="N357" s="481"/>
      <c r="O357" s="481"/>
    </row>
    <row r="358" spans="12:15" x14ac:dyDescent="0.25">
      <c r="L358" s="481"/>
      <c r="M358" s="481"/>
      <c r="N358" s="481"/>
      <c r="O358" s="481"/>
    </row>
    <row r="359" spans="12:15" x14ac:dyDescent="0.25">
      <c r="L359" s="481"/>
      <c r="M359" s="481"/>
      <c r="N359" s="481"/>
      <c r="O359" s="481"/>
    </row>
    <row r="360" spans="12:15" x14ac:dyDescent="0.25">
      <c r="L360" s="481"/>
      <c r="M360" s="481"/>
      <c r="N360" s="481"/>
      <c r="O360" s="481"/>
    </row>
    <row r="361" spans="12:15" x14ac:dyDescent="0.25">
      <c r="L361" s="481"/>
      <c r="M361" s="481"/>
      <c r="N361" s="481"/>
      <c r="O361" s="481"/>
    </row>
    <row r="362" spans="12:15" x14ac:dyDescent="0.25">
      <c r="L362" s="481"/>
      <c r="M362" s="481"/>
      <c r="N362" s="481"/>
      <c r="O362" s="481"/>
    </row>
    <row r="363" spans="12:15" x14ac:dyDescent="0.25">
      <c r="L363" s="481"/>
      <c r="M363" s="481"/>
      <c r="N363" s="481"/>
      <c r="O363" s="481"/>
    </row>
    <row r="364" spans="12:15" x14ac:dyDescent="0.25">
      <c r="L364" s="481"/>
      <c r="M364" s="481"/>
      <c r="N364" s="481"/>
      <c r="O364" s="481"/>
    </row>
    <row r="365" spans="12:15" x14ac:dyDescent="0.25">
      <c r="L365" s="481"/>
      <c r="M365" s="481"/>
      <c r="N365" s="481"/>
      <c r="O365" s="481"/>
    </row>
    <row r="366" spans="12:15" x14ac:dyDescent="0.25">
      <c r="L366" s="481"/>
      <c r="M366" s="481"/>
      <c r="N366" s="481"/>
      <c r="O366" s="481"/>
    </row>
    <row r="367" spans="12:15" x14ac:dyDescent="0.25">
      <c r="L367" s="481"/>
      <c r="M367" s="481"/>
      <c r="N367" s="481"/>
      <c r="O367" s="481"/>
    </row>
    <row r="368" spans="12:15" x14ac:dyDescent="0.25">
      <c r="L368" s="481"/>
      <c r="M368" s="481"/>
      <c r="N368" s="481"/>
      <c r="O368" s="481"/>
    </row>
    <row r="369" spans="12:15" x14ac:dyDescent="0.25">
      <c r="L369" s="481"/>
      <c r="M369" s="481"/>
      <c r="N369" s="481"/>
      <c r="O369" s="481"/>
    </row>
    <row r="370" spans="12:15" x14ac:dyDescent="0.25">
      <c r="L370" s="481"/>
      <c r="M370" s="481"/>
      <c r="N370" s="481"/>
      <c r="O370" s="481"/>
    </row>
    <row r="371" spans="12:15" x14ac:dyDescent="0.25">
      <c r="L371" s="481"/>
      <c r="M371" s="481"/>
      <c r="N371" s="481"/>
      <c r="O371" s="481"/>
    </row>
    <row r="372" spans="12:15" x14ac:dyDescent="0.25">
      <c r="L372" s="481"/>
      <c r="M372" s="481"/>
      <c r="N372" s="481"/>
      <c r="O372" s="481"/>
    </row>
    <row r="373" spans="12:15" x14ac:dyDescent="0.25">
      <c r="L373" s="481"/>
      <c r="M373" s="481"/>
      <c r="N373" s="481"/>
      <c r="O373" s="481"/>
    </row>
    <row r="374" spans="12:15" x14ac:dyDescent="0.25">
      <c r="L374" s="481"/>
      <c r="M374" s="481"/>
      <c r="N374" s="481"/>
      <c r="O374" s="481"/>
    </row>
    <row r="375" spans="12:15" x14ac:dyDescent="0.25">
      <c r="L375" s="481"/>
      <c r="M375" s="481"/>
      <c r="N375" s="481"/>
      <c r="O375" s="481"/>
    </row>
    <row r="376" spans="12:15" x14ac:dyDescent="0.25">
      <c r="L376" s="481"/>
      <c r="M376" s="481"/>
      <c r="N376" s="481"/>
      <c r="O376" s="481"/>
    </row>
    <row r="377" spans="12:15" x14ac:dyDescent="0.25">
      <c r="L377" s="481"/>
      <c r="M377" s="481"/>
      <c r="N377" s="481"/>
      <c r="O377" s="481"/>
    </row>
    <row r="378" spans="12:15" x14ac:dyDescent="0.25">
      <c r="L378" s="481"/>
      <c r="M378" s="481"/>
      <c r="N378" s="481"/>
      <c r="O378" s="481"/>
    </row>
    <row r="379" spans="12:15" x14ac:dyDescent="0.25">
      <c r="L379" s="481"/>
      <c r="M379" s="481"/>
      <c r="N379" s="481"/>
      <c r="O379" s="481"/>
    </row>
    <row r="380" spans="12:15" x14ac:dyDescent="0.25">
      <c r="L380" s="481"/>
      <c r="M380" s="481"/>
      <c r="N380" s="481"/>
      <c r="O380" s="481"/>
    </row>
    <row r="381" spans="12:15" x14ac:dyDescent="0.25">
      <c r="L381" s="481"/>
      <c r="M381" s="481"/>
      <c r="N381" s="481"/>
      <c r="O381" s="481"/>
    </row>
    <row r="382" spans="12:15" x14ac:dyDescent="0.25">
      <c r="L382" s="481"/>
      <c r="M382" s="481"/>
      <c r="N382" s="481"/>
      <c r="O382" s="481"/>
    </row>
    <row r="383" spans="12:15" x14ac:dyDescent="0.25">
      <c r="L383" s="481"/>
      <c r="M383" s="481"/>
      <c r="N383" s="481"/>
      <c r="O383" s="481"/>
    </row>
    <row r="384" spans="12:15" x14ac:dyDescent="0.25">
      <c r="L384" s="481"/>
      <c r="M384" s="481"/>
      <c r="N384" s="481"/>
      <c r="O384" s="481"/>
    </row>
    <row r="385" spans="12:15" x14ac:dyDescent="0.25">
      <c r="L385" s="481"/>
      <c r="M385" s="481"/>
      <c r="N385" s="481"/>
      <c r="O385" s="481"/>
    </row>
    <row r="386" spans="12:15" x14ac:dyDescent="0.25">
      <c r="L386" s="481"/>
      <c r="M386" s="481"/>
      <c r="N386" s="481"/>
      <c r="O386" s="481"/>
    </row>
    <row r="387" spans="12:15" x14ac:dyDescent="0.25">
      <c r="L387" s="481"/>
      <c r="M387" s="481"/>
      <c r="N387" s="481"/>
      <c r="O387" s="481"/>
    </row>
    <row r="388" spans="12:15" x14ac:dyDescent="0.25">
      <c r="L388" s="481"/>
      <c r="M388" s="481"/>
      <c r="N388" s="481"/>
      <c r="O388" s="481"/>
    </row>
    <row r="389" spans="12:15" x14ac:dyDescent="0.25">
      <c r="L389" s="481"/>
      <c r="M389" s="481"/>
      <c r="N389" s="481"/>
      <c r="O389" s="481"/>
    </row>
    <row r="390" spans="12:15" x14ac:dyDescent="0.25">
      <c r="L390" s="481"/>
      <c r="M390" s="481"/>
      <c r="N390" s="481"/>
      <c r="O390" s="481"/>
    </row>
    <row r="391" spans="12:15" x14ac:dyDescent="0.25">
      <c r="L391" s="481"/>
      <c r="M391" s="481"/>
      <c r="N391" s="481"/>
      <c r="O391" s="481"/>
    </row>
    <row r="392" spans="12:15" x14ac:dyDescent="0.25">
      <c r="L392" s="481"/>
      <c r="M392" s="481"/>
      <c r="N392" s="481"/>
      <c r="O392" s="481"/>
    </row>
    <row r="393" spans="12:15" x14ac:dyDescent="0.25">
      <c r="L393" s="481"/>
      <c r="M393" s="481"/>
      <c r="N393" s="481"/>
      <c r="O393" s="481"/>
    </row>
    <row r="394" spans="12:15" x14ac:dyDescent="0.25">
      <c r="L394" s="481"/>
      <c r="M394" s="481"/>
      <c r="N394" s="481"/>
      <c r="O394" s="481"/>
    </row>
    <row r="395" spans="12:15" x14ac:dyDescent="0.25">
      <c r="L395" s="481"/>
      <c r="M395" s="481"/>
      <c r="N395" s="481"/>
      <c r="O395" s="481"/>
    </row>
    <row r="396" spans="12:15" x14ac:dyDescent="0.25">
      <c r="L396" s="481"/>
      <c r="M396" s="481"/>
      <c r="N396" s="481"/>
      <c r="O396" s="481"/>
    </row>
    <row r="397" spans="12:15" x14ac:dyDescent="0.25">
      <c r="L397" s="481"/>
      <c r="M397" s="481"/>
      <c r="N397" s="481"/>
      <c r="O397" s="481"/>
    </row>
    <row r="398" spans="12:15" x14ac:dyDescent="0.25">
      <c r="L398" s="481"/>
      <c r="M398" s="481"/>
      <c r="N398" s="481"/>
      <c r="O398" s="481"/>
    </row>
    <row r="399" spans="12:15" x14ac:dyDescent="0.25">
      <c r="L399" s="481"/>
      <c r="M399" s="481"/>
      <c r="N399" s="481"/>
      <c r="O399" s="481"/>
    </row>
    <row r="400" spans="12:15" x14ac:dyDescent="0.25">
      <c r="L400" s="481"/>
      <c r="M400" s="481"/>
      <c r="N400" s="481"/>
      <c r="O400" s="481"/>
    </row>
    <row r="401" spans="12:15" x14ac:dyDescent="0.25">
      <c r="L401" s="481"/>
      <c r="M401" s="481"/>
      <c r="N401" s="481"/>
      <c r="O401" s="481"/>
    </row>
    <row r="402" spans="12:15" x14ac:dyDescent="0.25">
      <c r="L402" s="481"/>
      <c r="M402" s="481"/>
      <c r="N402" s="481"/>
      <c r="O402" s="481"/>
    </row>
    <row r="403" spans="12:15" x14ac:dyDescent="0.25">
      <c r="L403" s="481"/>
      <c r="M403" s="481"/>
      <c r="N403" s="481"/>
      <c r="O403" s="481"/>
    </row>
    <row r="404" spans="12:15" x14ac:dyDescent="0.25">
      <c r="L404" s="481"/>
      <c r="M404" s="481"/>
      <c r="N404" s="481"/>
      <c r="O404" s="481"/>
    </row>
    <row r="405" spans="12:15" x14ac:dyDescent="0.25">
      <c r="L405" s="481"/>
      <c r="M405" s="481"/>
      <c r="N405" s="481"/>
      <c r="O405" s="481"/>
    </row>
    <row r="406" spans="12:15" x14ac:dyDescent="0.25">
      <c r="L406" s="481"/>
      <c r="M406" s="481"/>
      <c r="N406" s="481"/>
      <c r="O406" s="481"/>
    </row>
    <row r="407" spans="12:15" x14ac:dyDescent="0.25">
      <c r="L407" s="481"/>
      <c r="M407" s="481"/>
      <c r="N407" s="481"/>
      <c r="O407" s="481"/>
    </row>
    <row r="408" spans="12:15" x14ac:dyDescent="0.25">
      <c r="L408" s="481"/>
      <c r="M408" s="481"/>
      <c r="N408" s="481"/>
      <c r="O408" s="481"/>
    </row>
    <row r="409" spans="12:15" x14ac:dyDescent="0.25">
      <c r="L409" s="481"/>
      <c r="M409" s="481"/>
      <c r="N409" s="481"/>
      <c r="O409" s="481"/>
    </row>
    <row r="410" spans="12:15" x14ac:dyDescent="0.25">
      <c r="L410" s="481"/>
      <c r="M410" s="481"/>
      <c r="N410" s="481"/>
      <c r="O410" s="481"/>
    </row>
    <row r="411" spans="12:15" x14ac:dyDescent="0.25">
      <c r="L411" s="481"/>
      <c r="M411" s="481"/>
      <c r="N411" s="481"/>
      <c r="O411" s="481"/>
    </row>
    <row r="412" spans="12:15" x14ac:dyDescent="0.25">
      <c r="L412" s="481"/>
      <c r="M412" s="481"/>
      <c r="N412" s="481"/>
      <c r="O412" s="481"/>
    </row>
    <row r="413" spans="12:15" x14ac:dyDescent="0.25">
      <c r="L413" s="481"/>
      <c r="M413" s="481"/>
      <c r="N413" s="481"/>
      <c r="O413" s="481"/>
    </row>
    <row r="414" spans="12:15" x14ac:dyDescent="0.25">
      <c r="L414" s="481"/>
      <c r="M414" s="481"/>
      <c r="N414" s="481"/>
      <c r="O414" s="481"/>
    </row>
    <row r="415" spans="12:15" x14ac:dyDescent="0.25">
      <c r="L415" s="481"/>
      <c r="M415" s="481"/>
      <c r="N415" s="481"/>
      <c r="O415" s="481"/>
    </row>
    <row r="416" spans="12:15" x14ac:dyDescent="0.25">
      <c r="L416" s="481"/>
      <c r="M416" s="481"/>
      <c r="N416" s="481"/>
      <c r="O416" s="481"/>
    </row>
    <row r="417" spans="12:15" x14ac:dyDescent="0.25">
      <c r="L417" s="481"/>
      <c r="M417" s="481"/>
      <c r="N417" s="481"/>
      <c r="O417" s="481"/>
    </row>
    <row r="418" spans="12:15" x14ac:dyDescent="0.25">
      <c r="L418" s="481"/>
      <c r="M418" s="481"/>
      <c r="N418" s="481"/>
      <c r="O418" s="481"/>
    </row>
    <row r="419" spans="12:15" x14ac:dyDescent="0.25">
      <c r="L419" s="481"/>
      <c r="M419" s="481"/>
      <c r="N419" s="481"/>
      <c r="O419" s="481"/>
    </row>
    <row r="420" spans="12:15" x14ac:dyDescent="0.25">
      <c r="L420" s="481"/>
      <c r="M420" s="481"/>
      <c r="N420" s="481"/>
      <c r="O420" s="481"/>
    </row>
    <row r="421" spans="12:15" x14ac:dyDescent="0.25">
      <c r="L421" s="481"/>
      <c r="M421" s="481"/>
      <c r="N421" s="481"/>
      <c r="O421" s="481"/>
    </row>
    <row r="422" spans="12:15" x14ac:dyDescent="0.25">
      <c r="L422" s="481"/>
      <c r="M422" s="481"/>
      <c r="N422" s="481"/>
      <c r="O422" s="481"/>
    </row>
    <row r="423" spans="12:15" x14ac:dyDescent="0.25">
      <c r="L423" s="481"/>
      <c r="M423" s="481"/>
      <c r="N423" s="481"/>
      <c r="O423" s="481"/>
    </row>
    <row r="424" spans="12:15" x14ac:dyDescent="0.25">
      <c r="L424" s="481"/>
      <c r="M424" s="481"/>
      <c r="N424" s="481"/>
      <c r="O424" s="481"/>
    </row>
    <row r="425" spans="12:15" x14ac:dyDescent="0.25">
      <c r="L425" s="481"/>
      <c r="M425" s="481"/>
      <c r="N425" s="481"/>
      <c r="O425" s="481"/>
    </row>
    <row r="426" spans="12:15" x14ac:dyDescent="0.25">
      <c r="L426" s="481"/>
      <c r="M426" s="481"/>
      <c r="N426" s="481"/>
      <c r="O426" s="481"/>
    </row>
    <row r="427" spans="12:15" x14ac:dyDescent="0.25">
      <c r="L427" s="481"/>
      <c r="M427" s="481"/>
      <c r="N427" s="481"/>
      <c r="O427" s="481"/>
    </row>
    <row r="428" spans="12:15" x14ac:dyDescent="0.25">
      <c r="L428" s="481"/>
      <c r="M428" s="481"/>
      <c r="N428" s="481"/>
      <c r="O428" s="481"/>
    </row>
    <row r="429" spans="12:15" x14ac:dyDescent="0.25">
      <c r="L429" s="481"/>
      <c r="M429" s="481"/>
      <c r="N429" s="481"/>
      <c r="O429" s="481"/>
    </row>
    <row r="430" spans="12:15" x14ac:dyDescent="0.25">
      <c r="L430" s="481"/>
      <c r="M430" s="481"/>
      <c r="N430" s="481"/>
      <c r="O430" s="481"/>
    </row>
    <row r="431" spans="12:15" x14ac:dyDescent="0.25">
      <c r="L431" s="481"/>
      <c r="M431" s="481"/>
      <c r="N431" s="481"/>
      <c r="O431" s="481"/>
    </row>
    <row r="432" spans="12:15" x14ac:dyDescent="0.25">
      <c r="L432" s="481"/>
      <c r="M432" s="481"/>
      <c r="N432" s="481"/>
      <c r="O432" s="481"/>
    </row>
    <row r="433" spans="12:15" x14ac:dyDescent="0.25">
      <c r="L433" s="481"/>
      <c r="M433" s="481"/>
      <c r="N433" s="481"/>
      <c r="O433" s="481"/>
    </row>
    <row r="434" spans="12:15" x14ac:dyDescent="0.25">
      <c r="L434" s="481"/>
      <c r="M434" s="481"/>
      <c r="N434" s="481"/>
      <c r="O434" s="481"/>
    </row>
    <row r="435" spans="12:15" x14ac:dyDescent="0.25">
      <c r="L435" s="481"/>
      <c r="M435" s="481"/>
      <c r="N435" s="481"/>
      <c r="O435" s="481"/>
    </row>
    <row r="436" spans="12:15" x14ac:dyDescent="0.25">
      <c r="L436" s="481"/>
      <c r="M436" s="481"/>
      <c r="N436" s="481"/>
      <c r="O436" s="481"/>
    </row>
    <row r="437" spans="12:15" x14ac:dyDescent="0.25">
      <c r="L437" s="481"/>
      <c r="M437" s="481"/>
      <c r="N437" s="481"/>
      <c r="O437" s="481"/>
    </row>
    <row r="438" spans="12:15" x14ac:dyDescent="0.25">
      <c r="L438" s="481"/>
      <c r="M438" s="481"/>
      <c r="N438" s="481"/>
      <c r="O438" s="481"/>
    </row>
    <row r="439" spans="12:15" x14ac:dyDescent="0.25">
      <c r="L439" s="481"/>
      <c r="M439" s="481"/>
      <c r="N439" s="481"/>
      <c r="O439" s="481"/>
    </row>
    <row r="440" spans="12:15" x14ac:dyDescent="0.25">
      <c r="L440" s="481"/>
      <c r="M440" s="481"/>
      <c r="N440" s="481"/>
      <c r="O440" s="481"/>
    </row>
    <row r="441" spans="12:15" x14ac:dyDescent="0.25">
      <c r="L441" s="481"/>
      <c r="M441" s="481"/>
      <c r="N441" s="481"/>
      <c r="O441" s="481"/>
    </row>
    <row r="442" spans="12:15" x14ac:dyDescent="0.25">
      <c r="L442" s="481"/>
      <c r="M442" s="481"/>
      <c r="N442" s="481"/>
      <c r="O442" s="481"/>
    </row>
    <row r="443" spans="12:15" x14ac:dyDescent="0.25">
      <c r="L443" s="481"/>
      <c r="M443" s="481"/>
      <c r="N443" s="481"/>
      <c r="O443" s="481"/>
    </row>
    <row r="444" spans="12:15" x14ac:dyDescent="0.25">
      <c r="L444" s="481"/>
      <c r="M444" s="481"/>
      <c r="N444" s="481"/>
      <c r="O444" s="481"/>
    </row>
    <row r="445" spans="12:15" x14ac:dyDescent="0.25">
      <c r="L445" s="481"/>
      <c r="M445" s="481"/>
      <c r="N445" s="481"/>
      <c r="O445" s="481"/>
    </row>
    <row r="446" spans="12:15" x14ac:dyDescent="0.25">
      <c r="L446" s="481"/>
      <c r="M446" s="481"/>
      <c r="N446" s="481"/>
      <c r="O446" s="481"/>
    </row>
    <row r="447" spans="12:15" x14ac:dyDescent="0.25">
      <c r="L447" s="481"/>
      <c r="M447" s="481"/>
      <c r="N447" s="481"/>
      <c r="O447" s="481"/>
    </row>
    <row r="448" spans="12:15" x14ac:dyDescent="0.25">
      <c r="L448" s="481"/>
      <c r="M448" s="481"/>
      <c r="N448" s="481"/>
      <c r="O448" s="481"/>
    </row>
    <row r="449" spans="12:15" x14ac:dyDescent="0.25">
      <c r="L449" s="481"/>
      <c r="M449" s="481"/>
      <c r="N449" s="481"/>
      <c r="O449" s="481"/>
    </row>
    <row r="450" spans="12:15" x14ac:dyDescent="0.25">
      <c r="L450" s="481"/>
      <c r="M450" s="481"/>
      <c r="N450" s="481"/>
      <c r="O450" s="481"/>
    </row>
    <row r="451" spans="12:15" x14ac:dyDescent="0.25">
      <c r="L451" s="481"/>
      <c r="M451" s="481"/>
      <c r="N451" s="481"/>
      <c r="O451" s="481"/>
    </row>
    <row r="452" spans="12:15" x14ac:dyDescent="0.25">
      <c r="L452" s="481"/>
      <c r="M452" s="481"/>
      <c r="N452" s="481"/>
      <c r="O452" s="481"/>
    </row>
    <row r="453" spans="12:15" x14ac:dyDescent="0.25">
      <c r="L453" s="481"/>
      <c r="M453" s="481"/>
      <c r="N453" s="481"/>
      <c r="O453" s="481"/>
    </row>
    <row r="454" spans="12:15" x14ac:dyDescent="0.25">
      <c r="L454" s="481"/>
      <c r="M454" s="481"/>
      <c r="N454" s="481"/>
      <c r="O454" s="481"/>
    </row>
    <row r="455" spans="12:15" x14ac:dyDescent="0.25">
      <c r="L455" s="481"/>
      <c r="M455" s="481"/>
      <c r="N455" s="481"/>
      <c r="O455" s="481"/>
    </row>
    <row r="456" spans="12:15" x14ac:dyDescent="0.25">
      <c r="L456" s="481"/>
      <c r="M456" s="481"/>
      <c r="N456" s="481"/>
      <c r="O456" s="481"/>
    </row>
    <row r="457" spans="12:15" x14ac:dyDescent="0.25">
      <c r="L457" s="481"/>
      <c r="M457" s="481"/>
      <c r="N457" s="481"/>
      <c r="O457" s="481"/>
    </row>
    <row r="458" spans="12:15" x14ac:dyDescent="0.25">
      <c r="L458" s="481"/>
      <c r="M458" s="481"/>
      <c r="N458" s="481"/>
      <c r="O458" s="481"/>
    </row>
    <row r="459" spans="12:15" x14ac:dyDescent="0.25">
      <c r="L459" s="481"/>
      <c r="M459" s="481"/>
      <c r="N459" s="481"/>
      <c r="O459" s="481"/>
    </row>
    <row r="460" spans="12:15" x14ac:dyDescent="0.25">
      <c r="L460" s="481"/>
      <c r="M460" s="481"/>
      <c r="N460" s="481"/>
      <c r="O460" s="481"/>
    </row>
    <row r="461" spans="12:15" x14ac:dyDescent="0.25">
      <c r="L461" s="481"/>
      <c r="M461" s="481"/>
      <c r="N461" s="481"/>
      <c r="O461" s="481"/>
    </row>
    <row r="462" spans="12:15" x14ac:dyDescent="0.25">
      <c r="L462" s="481"/>
      <c r="M462" s="481"/>
      <c r="N462" s="481"/>
      <c r="O462" s="481"/>
    </row>
    <row r="463" spans="12:15" x14ac:dyDescent="0.25">
      <c r="L463" s="481"/>
      <c r="M463" s="481"/>
      <c r="N463" s="481"/>
      <c r="O463" s="481"/>
    </row>
    <row r="464" spans="12:15" x14ac:dyDescent="0.25">
      <c r="L464" s="481"/>
      <c r="M464" s="481"/>
      <c r="N464" s="481"/>
      <c r="O464" s="481"/>
    </row>
    <row r="465" spans="12:15" x14ac:dyDescent="0.25">
      <c r="L465" s="481"/>
      <c r="M465" s="481"/>
      <c r="N465" s="481"/>
      <c r="O465" s="481"/>
    </row>
    <row r="466" spans="12:15" x14ac:dyDescent="0.25">
      <c r="L466" s="481"/>
      <c r="M466" s="481"/>
      <c r="N466" s="481"/>
      <c r="O466" s="481"/>
    </row>
    <row r="467" spans="12:15" x14ac:dyDescent="0.25">
      <c r="L467" s="481"/>
      <c r="M467" s="481"/>
      <c r="N467" s="481"/>
      <c r="O467" s="481"/>
    </row>
    <row r="468" spans="12:15" x14ac:dyDescent="0.25">
      <c r="L468" s="481"/>
      <c r="M468" s="481"/>
      <c r="N468" s="481"/>
      <c r="O468" s="481"/>
    </row>
    <row r="469" spans="12:15" x14ac:dyDescent="0.25">
      <c r="L469" s="481"/>
      <c r="M469" s="481"/>
      <c r="N469" s="481"/>
      <c r="O469" s="481"/>
    </row>
    <row r="470" spans="12:15" x14ac:dyDescent="0.25">
      <c r="L470" s="481"/>
      <c r="M470" s="481"/>
      <c r="N470" s="481"/>
      <c r="O470" s="481"/>
    </row>
    <row r="471" spans="12:15" x14ac:dyDescent="0.25">
      <c r="L471" s="481"/>
      <c r="M471" s="481"/>
      <c r="N471" s="481"/>
      <c r="O471" s="481"/>
    </row>
    <row r="472" spans="12:15" x14ac:dyDescent="0.25">
      <c r="L472" s="481"/>
      <c r="M472" s="481"/>
      <c r="N472" s="481"/>
      <c r="O472" s="481"/>
    </row>
    <row r="473" spans="12:15" x14ac:dyDescent="0.25">
      <c r="L473" s="481"/>
      <c r="M473" s="481"/>
      <c r="N473" s="481"/>
      <c r="O473" s="481"/>
    </row>
    <row r="474" spans="12:15" x14ac:dyDescent="0.25">
      <c r="L474" s="481"/>
      <c r="M474" s="481"/>
      <c r="N474" s="481"/>
      <c r="O474" s="481"/>
    </row>
    <row r="475" spans="12:15" x14ac:dyDescent="0.25">
      <c r="L475" s="481"/>
      <c r="M475" s="481"/>
      <c r="N475" s="481"/>
      <c r="O475" s="481"/>
    </row>
    <row r="476" spans="12:15" x14ac:dyDescent="0.25">
      <c r="L476" s="481"/>
      <c r="M476" s="481"/>
      <c r="N476" s="481"/>
      <c r="O476" s="481"/>
    </row>
    <row r="477" spans="12:15" x14ac:dyDescent="0.25">
      <c r="L477" s="481"/>
      <c r="M477" s="481"/>
      <c r="N477" s="481"/>
      <c r="O477" s="481"/>
    </row>
    <row r="478" spans="12:15" x14ac:dyDescent="0.25">
      <c r="L478" s="481"/>
      <c r="M478" s="481"/>
      <c r="N478" s="481"/>
      <c r="O478" s="481"/>
    </row>
    <row r="479" spans="12:15" x14ac:dyDescent="0.25">
      <c r="L479" s="481"/>
      <c r="M479" s="481"/>
      <c r="N479" s="481"/>
      <c r="O479" s="481"/>
    </row>
    <row r="480" spans="12:15" x14ac:dyDescent="0.25">
      <c r="L480" s="481"/>
      <c r="M480" s="481"/>
      <c r="N480" s="481"/>
      <c r="O480" s="481"/>
    </row>
    <row r="481" spans="12:15" x14ac:dyDescent="0.25">
      <c r="L481" s="481"/>
      <c r="M481" s="481"/>
      <c r="N481" s="481"/>
      <c r="O481" s="481"/>
    </row>
    <row r="482" spans="12:15" x14ac:dyDescent="0.25">
      <c r="L482" s="481"/>
      <c r="M482" s="481"/>
      <c r="N482" s="481"/>
      <c r="O482" s="481"/>
    </row>
    <row r="483" spans="12:15" x14ac:dyDescent="0.25">
      <c r="L483" s="481"/>
      <c r="M483" s="481"/>
      <c r="N483" s="481"/>
      <c r="O483" s="481"/>
    </row>
    <row r="484" spans="12:15" x14ac:dyDescent="0.25">
      <c r="L484" s="481"/>
      <c r="M484" s="481"/>
      <c r="N484" s="481"/>
      <c r="O484" s="481"/>
    </row>
    <row r="485" spans="12:15" x14ac:dyDescent="0.25">
      <c r="L485" s="481"/>
      <c r="M485" s="481"/>
      <c r="N485" s="481"/>
      <c r="O485" s="481"/>
    </row>
    <row r="486" spans="12:15" x14ac:dyDescent="0.25">
      <c r="L486" s="481"/>
      <c r="M486" s="481"/>
      <c r="N486" s="481"/>
      <c r="O486" s="481"/>
    </row>
    <row r="487" spans="12:15" x14ac:dyDescent="0.25">
      <c r="L487" s="481"/>
      <c r="M487" s="481"/>
      <c r="N487" s="481"/>
      <c r="O487" s="481"/>
    </row>
    <row r="488" spans="12:15" x14ac:dyDescent="0.25">
      <c r="L488" s="481"/>
      <c r="M488" s="481"/>
      <c r="N488" s="481"/>
      <c r="O488" s="481"/>
    </row>
    <row r="489" spans="12:15" x14ac:dyDescent="0.25">
      <c r="L489" s="481"/>
      <c r="M489" s="481"/>
      <c r="N489" s="481"/>
      <c r="O489" s="481"/>
    </row>
    <row r="490" spans="12:15" x14ac:dyDescent="0.25">
      <c r="L490" s="481"/>
      <c r="M490" s="481"/>
      <c r="N490" s="481"/>
      <c r="O490" s="481"/>
    </row>
    <row r="491" spans="12:15" x14ac:dyDescent="0.25">
      <c r="L491" s="481"/>
      <c r="M491" s="481"/>
      <c r="N491" s="481"/>
      <c r="O491" s="481"/>
    </row>
    <row r="492" spans="12:15" x14ac:dyDescent="0.25">
      <c r="L492" s="481"/>
      <c r="M492" s="481"/>
      <c r="N492" s="481"/>
      <c r="O492" s="481"/>
    </row>
    <row r="493" spans="12:15" x14ac:dyDescent="0.25">
      <c r="L493" s="481"/>
      <c r="M493" s="481"/>
      <c r="N493" s="481"/>
      <c r="O493" s="481"/>
    </row>
    <row r="494" spans="12:15" x14ac:dyDescent="0.25">
      <c r="L494" s="481"/>
      <c r="M494" s="481"/>
      <c r="N494" s="481"/>
      <c r="O494" s="481"/>
    </row>
    <row r="495" spans="12:15" x14ac:dyDescent="0.25">
      <c r="L495" s="481"/>
      <c r="M495" s="481"/>
      <c r="N495" s="481"/>
      <c r="O495" s="481"/>
    </row>
    <row r="496" spans="12:15" x14ac:dyDescent="0.25">
      <c r="L496" s="481"/>
      <c r="M496" s="481"/>
      <c r="N496" s="481"/>
      <c r="O496" s="481"/>
    </row>
    <row r="497" spans="12:15" x14ac:dyDescent="0.25">
      <c r="L497" s="481"/>
      <c r="M497" s="481"/>
      <c r="N497" s="481"/>
      <c r="O497" s="481"/>
    </row>
    <row r="498" spans="12:15" x14ac:dyDescent="0.25">
      <c r="L498" s="481"/>
      <c r="M498" s="481"/>
      <c r="N498" s="481"/>
      <c r="O498" s="481"/>
    </row>
    <row r="499" spans="12:15" x14ac:dyDescent="0.25">
      <c r="L499" s="481"/>
      <c r="M499" s="481"/>
      <c r="N499" s="481"/>
      <c r="O499" s="481"/>
    </row>
    <row r="500" spans="12:15" x14ac:dyDescent="0.25">
      <c r="L500" s="481"/>
      <c r="M500" s="481"/>
      <c r="N500" s="481"/>
      <c r="O500" s="481"/>
    </row>
    <row r="501" spans="12:15" x14ac:dyDescent="0.25">
      <c r="L501" s="481"/>
      <c r="M501" s="481"/>
      <c r="N501" s="481"/>
      <c r="O501" s="481"/>
    </row>
    <row r="502" spans="12:15" x14ac:dyDescent="0.25">
      <c r="L502" s="481"/>
      <c r="M502" s="481"/>
      <c r="N502" s="481"/>
      <c r="O502" s="481"/>
    </row>
    <row r="503" spans="12:15" x14ac:dyDescent="0.25">
      <c r="L503" s="481"/>
      <c r="M503" s="481"/>
      <c r="N503" s="481"/>
      <c r="O503" s="481"/>
    </row>
    <row r="504" spans="12:15" x14ac:dyDescent="0.25">
      <c r="L504" s="481"/>
      <c r="M504" s="481"/>
      <c r="N504" s="481"/>
      <c r="O504" s="481"/>
    </row>
    <row r="505" spans="12:15" x14ac:dyDescent="0.25">
      <c r="L505" s="481"/>
      <c r="M505" s="481"/>
      <c r="N505" s="481"/>
      <c r="O505" s="481"/>
    </row>
    <row r="506" spans="12:15" x14ac:dyDescent="0.25">
      <c r="L506" s="481"/>
      <c r="M506" s="481"/>
      <c r="N506" s="481"/>
      <c r="O506" s="481"/>
    </row>
    <row r="507" spans="12:15" x14ac:dyDescent="0.25">
      <c r="L507" s="481"/>
      <c r="M507" s="481"/>
      <c r="N507" s="481"/>
      <c r="O507" s="481"/>
    </row>
    <row r="508" spans="12:15" x14ac:dyDescent="0.25">
      <c r="L508" s="481"/>
      <c r="M508" s="481"/>
      <c r="N508" s="481"/>
      <c r="O508" s="481"/>
    </row>
    <row r="509" spans="12:15" x14ac:dyDescent="0.25">
      <c r="L509" s="481"/>
      <c r="M509" s="481"/>
      <c r="N509" s="481"/>
      <c r="O509" s="481"/>
    </row>
    <row r="510" spans="12:15" x14ac:dyDescent="0.25">
      <c r="L510" s="481"/>
      <c r="M510" s="481"/>
      <c r="N510" s="481"/>
      <c r="O510" s="481"/>
    </row>
    <row r="511" spans="12:15" x14ac:dyDescent="0.25">
      <c r="L511" s="481"/>
      <c r="M511" s="481"/>
      <c r="N511" s="481"/>
      <c r="O511" s="481"/>
    </row>
    <row r="512" spans="12:15" x14ac:dyDescent="0.25">
      <c r="L512" s="481"/>
      <c r="M512" s="481"/>
      <c r="N512" s="481"/>
      <c r="O512" s="481"/>
    </row>
    <row r="513" spans="12:15" x14ac:dyDescent="0.25">
      <c r="L513" s="481"/>
      <c r="M513" s="481"/>
      <c r="N513" s="481"/>
      <c r="O513" s="481"/>
    </row>
    <row r="514" spans="12:15" x14ac:dyDescent="0.25">
      <c r="L514" s="481"/>
      <c r="M514" s="481"/>
      <c r="N514" s="481"/>
      <c r="O514" s="481"/>
    </row>
    <row r="515" spans="12:15" x14ac:dyDescent="0.25">
      <c r="L515" s="481"/>
      <c r="M515" s="481"/>
      <c r="N515" s="481"/>
      <c r="O515" s="481"/>
    </row>
    <row r="516" spans="12:15" x14ac:dyDescent="0.25">
      <c r="L516" s="481"/>
      <c r="M516" s="481"/>
      <c r="N516" s="481"/>
      <c r="O516" s="481"/>
    </row>
    <row r="517" spans="12:15" x14ac:dyDescent="0.25">
      <c r="L517" s="481"/>
      <c r="M517" s="481"/>
      <c r="N517" s="481"/>
      <c r="O517" s="481"/>
    </row>
    <row r="518" spans="12:15" x14ac:dyDescent="0.25">
      <c r="L518" s="481"/>
      <c r="M518" s="481"/>
      <c r="N518" s="481"/>
      <c r="O518" s="481"/>
    </row>
    <row r="519" spans="12:15" x14ac:dyDescent="0.25">
      <c r="L519" s="481"/>
      <c r="M519" s="481"/>
      <c r="N519" s="481"/>
      <c r="O519" s="481"/>
    </row>
    <row r="520" spans="12:15" x14ac:dyDescent="0.25">
      <c r="L520" s="481"/>
      <c r="M520" s="481"/>
      <c r="N520" s="481"/>
      <c r="O520" s="481"/>
    </row>
    <row r="521" spans="12:15" x14ac:dyDescent="0.25">
      <c r="L521" s="481"/>
      <c r="M521" s="481"/>
      <c r="N521" s="481"/>
      <c r="O521" s="481"/>
    </row>
    <row r="522" spans="12:15" x14ac:dyDescent="0.25">
      <c r="L522" s="481"/>
      <c r="M522" s="481"/>
      <c r="N522" s="481"/>
      <c r="O522" s="481"/>
    </row>
    <row r="523" spans="12:15" x14ac:dyDescent="0.25">
      <c r="L523" s="481"/>
      <c r="M523" s="481"/>
      <c r="N523" s="481"/>
      <c r="O523" s="481"/>
    </row>
    <row r="524" spans="12:15" x14ac:dyDescent="0.25">
      <c r="L524" s="481"/>
      <c r="M524" s="481"/>
      <c r="N524" s="481"/>
      <c r="O524" s="481"/>
    </row>
    <row r="525" spans="12:15" x14ac:dyDescent="0.25">
      <c r="L525" s="481"/>
      <c r="M525" s="481"/>
      <c r="N525" s="481"/>
      <c r="O525" s="481"/>
    </row>
    <row r="526" spans="12:15" x14ac:dyDescent="0.25">
      <c r="L526" s="481"/>
      <c r="M526" s="481"/>
      <c r="N526" s="481"/>
      <c r="O526" s="481"/>
    </row>
    <row r="527" spans="12:15" x14ac:dyDescent="0.25">
      <c r="L527" s="481"/>
      <c r="M527" s="481"/>
      <c r="N527" s="481"/>
      <c r="O527" s="481"/>
    </row>
    <row r="528" spans="12:15" x14ac:dyDescent="0.25">
      <c r="L528" s="481"/>
      <c r="M528" s="481"/>
      <c r="N528" s="481"/>
      <c r="O528" s="481"/>
    </row>
    <row r="529" spans="12:15" x14ac:dyDescent="0.25">
      <c r="L529" s="481"/>
      <c r="M529" s="481"/>
      <c r="N529" s="481"/>
      <c r="O529" s="481"/>
    </row>
    <row r="530" spans="12:15" x14ac:dyDescent="0.25">
      <c r="L530" s="481"/>
      <c r="M530" s="481"/>
      <c r="N530" s="481"/>
      <c r="O530" s="481"/>
    </row>
    <row r="531" spans="12:15" x14ac:dyDescent="0.25">
      <c r="L531" s="481"/>
      <c r="M531" s="481"/>
      <c r="N531" s="481"/>
      <c r="O531" s="481"/>
    </row>
    <row r="532" spans="12:15" x14ac:dyDescent="0.25">
      <c r="L532" s="481"/>
      <c r="M532" s="481"/>
      <c r="N532" s="481"/>
      <c r="O532" s="481"/>
    </row>
    <row r="533" spans="12:15" x14ac:dyDescent="0.25">
      <c r="L533" s="481"/>
      <c r="M533" s="481"/>
      <c r="N533" s="481"/>
      <c r="O533" s="481"/>
    </row>
    <row r="534" spans="12:15" x14ac:dyDescent="0.25">
      <c r="L534" s="481"/>
      <c r="M534" s="481"/>
      <c r="N534" s="481"/>
      <c r="O534" s="481"/>
    </row>
    <row r="535" spans="12:15" x14ac:dyDescent="0.25">
      <c r="L535" s="481"/>
      <c r="M535" s="481"/>
      <c r="N535" s="481"/>
      <c r="O535" s="481"/>
    </row>
    <row r="536" spans="12:15" x14ac:dyDescent="0.25">
      <c r="L536" s="481"/>
      <c r="M536" s="481"/>
      <c r="N536" s="481"/>
      <c r="O536" s="481"/>
    </row>
    <row r="537" spans="12:15" x14ac:dyDescent="0.25">
      <c r="L537" s="481"/>
      <c r="M537" s="481"/>
      <c r="N537" s="481"/>
      <c r="O537" s="481"/>
    </row>
    <row r="538" spans="12:15" x14ac:dyDescent="0.25">
      <c r="L538" s="481"/>
      <c r="M538" s="481"/>
      <c r="N538" s="481"/>
      <c r="O538" s="481"/>
    </row>
    <row r="539" spans="12:15" x14ac:dyDescent="0.25">
      <c r="L539" s="481"/>
      <c r="M539" s="481"/>
      <c r="N539" s="481"/>
      <c r="O539" s="481"/>
    </row>
    <row r="540" spans="12:15" x14ac:dyDescent="0.25">
      <c r="L540" s="481"/>
      <c r="M540" s="481"/>
      <c r="N540" s="481"/>
      <c r="O540" s="481"/>
    </row>
    <row r="541" spans="12:15" x14ac:dyDescent="0.25">
      <c r="L541" s="481"/>
      <c r="M541" s="481"/>
      <c r="N541" s="481"/>
      <c r="O541" s="481"/>
    </row>
    <row r="542" spans="12:15" x14ac:dyDescent="0.25">
      <c r="L542" s="481"/>
      <c r="M542" s="481"/>
      <c r="N542" s="481"/>
      <c r="O542" s="481"/>
    </row>
    <row r="543" spans="12:15" x14ac:dyDescent="0.25">
      <c r="L543" s="481"/>
      <c r="M543" s="481"/>
      <c r="N543" s="481"/>
      <c r="O543" s="481"/>
    </row>
    <row r="544" spans="12:15" x14ac:dyDescent="0.25">
      <c r="L544" s="481"/>
      <c r="M544" s="481"/>
      <c r="N544" s="481"/>
      <c r="O544" s="481"/>
    </row>
    <row r="545" spans="12:15" x14ac:dyDescent="0.25">
      <c r="L545" s="481"/>
      <c r="M545" s="481"/>
      <c r="N545" s="481"/>
      <c r="O545" s="481"/>
    </row>
    <row r="546" spans="12:15" x14ac:dyDescent="0.25">
      <c r="L546" s="481"/>
      <c r="M546" s="481"/>
      <c r="N546" s="481"/>
      <c r="O546" s="481"/>
    </row>
    <row r="547" spans="12:15" x14ac:dyDescent="0.25">
      <c r="L547" s="481"/>
      <c r="M547" s="481"/>
      <c r="N547" s="481"/>
      <c r="O547" s="481"/>
    </row>
    <row r="548" spans="12:15" x14ac:dyDescent="0.25">
      <c r="L548" s="481"/>
      <c r="M548" s="481"/>
      <c r="N548" s="481"/>
      <c r="O548" s="481"/>
    </row>
    <row r="549" spans="12:15" x14ac:dyDescent="0.25">
      <c r="L549" s="481"/>
      <c r="M549" s="481"/>
      <c r="N549" s="481"/>
      <c r="O549" s="481"/>
    </row>
    <row r="550" spans="12:15" x14ac:dyDescent="0.25">
      <c r="L550" s="481"/>
      <c r="M550" s="481"/>
      <c r="N550" s="481"/>
      <c r="O550" s="481"/>
    </row>
    <row r="551" spans="12:15" x14ac:dyDescent="0.25">
      <c r="L551" s="481"/>
      <c r="M551" s="481"/>
      <c r="N551" s="481"/>
      <c r="O551" s="481"/>
    </row>
    <row r="552" spans="12:15" x14ac:dyDescent="0.25">
      <c r="L552" s="481"/>
      <c r="M552" s="481"/>
      <c r="N552" s="481"/>
      <c r="O552" s="481"/>
    </row>
    <row r="553" spans="12:15" x14ac:dyDescent="0.25">
      <c r="L553" s="481"/>
      <c r="M553" s="481"/>
      <c r="N553" s="481"/>
      <c r="O553" s="481"/>
    </row>
    <row r="554" spans="12:15" x14ac:dyDescent="0.25">
      <c r="L554" s="481"/>
      <c r="M554" s="481"/>
      <c r="N554" s="481"/>
      <c r="O554" s="481"/>
    </row>
    <row r="555" spans="12:15" x14ac:dyDescent="0.25">
      <c r="L555" s="481"/>
      <c r="M555" s="481"/>
      <c r="N555" s="481"/>
      <c r="O555" s="481"/>
    </row>
    <row r="556" spans="12:15" x14ac:dyDescent="0.25">
      <c r="L556" s="481"/>
      <c r="M556" s="481"/>
      <c r="N556" s="481"/>
      <c r="O556" s="481"/>
    </row>
    <row r="557" spans="12:15" x14ac:dyDescent="0.25">
      <c r="L557" s="481"/>
      <c r="M557" s="481"/>
      <c r="N557" s="481"/>
      <c r="O557" s="481"/>
    </row>
    <row r="558" spans="12:15" x14ac:dyDescent="0.25">
      <c r="L558" s="481"/>
      <c r="M558" s="481"/>
      <c r="N558" s="481"/>
      <c r="O558" s="481"/>
    </row>
    <row r="559" spans="12:15" x14ac:dyDescent="0.25">
      <c r="L559" s="481"/>
      <c r="M559" s="481"/>
      <c r="N559" s="481"/>
      <c r="O559" s="481"/>
    </row>
    <row r="560" spans="12:15" x14ac:dyDescent="0.25">
      <c r="L560" s="481"/>
      <c r="M560" s="481"/>
      <c r="N560" s="481"/>
      <c r="O560" s="481"/>
    </row>
    <row r="561" spans="12:15" x14ac:dyDescent="0.25">
      <c r="L561" s="481"/>
      <c r="M561" s="481"/>
      <c r="N561" s="481"/>
      <c r="O561" s="481"/>
    </row>
    <row r="562" spans="12:15" x14ac:dyDescent="0.25">
      <c r="L562" s="481"/>
      <c r="M562" s="481"/>
      <c r="N562" s="481"/>
      <c r="O562" s="481"/>
    </row>
    <row r="563" spans="12:15" x14ac:dyDescent="0.25">
      <c r="L563" s="481"/>
      <c r="M563" s="481"/>
      <c r="N563" s="481"/>
      <c r="O563" s="481"/>
    </row>
    <row r="564" spans="12:15" x14ac:dyDescent="0.25">
      <c r="L564" s="481"/>
      <c r="M564" s="481"/>
      <c r="N564" s="481"/>
      <c r="O564" s="481"/>
    </row>
    <row r="565" spans="12:15" x14ac:dyDescent="0.25">
      <c r="L565" s="481"/>
      <c r="M565" s="481"/>
      <c r="N565" s="481"/>
      <c r="O565" s="481"/>
    </row>
    <row r="566" spans="12:15" x14ac:dyDescent="0.25">
      <c r="L566" s="481"/>
      <c r="M566" s="481"/>
      <c r="N566" s="481"/>
      <c r="O566" s="481"/>
    </row>
    <row r="567" spans="12:15" x14ac:dyDescent="0.25">
      <c r="L567" s="481"/>
      <c r="M567" s="481"/>
      <c r="N567" s="481"/>
      <c r="O567" s="481"/>
    </row>
    <row r="568" spans="12:15" x14ac:dyDescent="0.25">
      <c r="L568" s="481"/>
      <c r="M568" s="481"/>
      <c r="N568" s="481"/>
      <c r="O568" s="481"/>
    </row>
    <row r="569" spans="12:15" x14ac:dyDescent="0.25">
      <c r="L569" s="481"/>
      <c r="M569" s="481"/>
      <c r="N569" s="481"/>
      <c r="O569" s="481"/>
    </row>
    <row r="570" spans="12:15" x14ac:dyDescent="0.25">
      <c r="L570" s="481"/>
      <c r="M570" s="481"/>
      <c r="N570" s="481"/>
      <c r="O570" s="481"/>
    </row>
    <row r="571" spans="12:15" x14ac:dyDescent="0.25">
      <c r="L571" s="481"/>
      <c r="M571" s="481"/>
      <c r="N571" s="481"/>
      <c r="O571" s="481"/>
    </row>
    <row r="572" spans="12:15" x14ac:dyDescent="0.25">
      <c r="L572" s="481"/>
      <c r="M572" s="481"/>
      <c r="N572" s="481"/>
      <c r="O572" s="481"/>
    </row>
    <row r="573" spans="12:15" x14ac:dyDescent="0.25">
      <c r="L573" s="481"/>
      <c r="M573" s="481"/>
      <c r="N573" s="481"/>
      <c r="O573" s="481"/>
    </row>
    <row r="574" spans="12:15" x14ac:dyDescent="0.25">
      <c r="L574" s="481"/>
      <c r="M574" s="481"/>
      <c r="N574" s="481"/>
      <c r="O574" s="481"/>
    </row>
    <row r="575" spans="12:15" x14ac:dyDescent="0.25">
      <c r="L575" s="481"/>
      <c r="M575" s="481"/>
      <c r="N575" s="481"/>
      <c r="O575" s="481"/>
    </row>
    <row r="576" spans="12:15" x14ac:dyDescent="0.25">
      <c r="L576" s="481"/>
      <c r="M576" s="481"/>
      <c r="N576" s="481"/>
      <c r="O576" s="481"/>
    </row>
    <row r="577" spans="12:15" x14ac:dyDescent="0.25">
      <c r="L577" s="481"/>
      <c r="M577" s="481"/>
      <c r="N577" s="481"/>
      <c r="O577" s="481"/>
    </row>
    <row r="578" spans="12:15" x14ac:dyDescent="0.25">
      <c r="L578" s="481"/>
      <c r="M578" s="481"/>
      <c r="N578" s="481"/>
      <c r="O578" s="481"/>
    </row>
    <row r="579" spans="12:15" x14ac:dyDescent="0.25">
      <c r="L579" s="481"/>
      <c r="M579" s="481"/>
      <c r="N579" s="481"/>
      <c r="O579" s="481"/>
    </row>
    <row r="580" spans="12:15" x14ac:dyDescent="0.25">
      <c r="L580" s="481"/>
      <c r="M580" s="481"/>
      <c r="N580" s="481"/>
      <c r="O580" s="481"/>
    </row>
    <row r="581" spans="12:15" x14ac:dyDescent="0.25">
      <c r="L581" s="481"/>
      <c r="M581" s="481"/>
      <c r="N581" s="481"/>
      <c r="O581" s="481"/>
    </row>
    <row r="582" spans="12:15" x14ac:dyDescent="0.25">
      <c r="L582" s="481"/>
      <c r="M582" s="481"/>
      <c r="N582" s="481"/>
      <c r="O582" s="481"/>
    </row>
    <row r="583" spans="12:15" x14ac:dyDescent="0.25">
      <c r="L583" s="481"/>
      <c r="M583" s="481"/>
      <c r="N583" s="481"/>
      <c r="O583" s="481"/>
    </row>
    <row r="584" spans="12:15" x14ac:dyDescent="0.25">
      <c r="L584" s="481"/>
      <c r="M584" s="481"/>
      <c r="N584" s="481"/>
      <c r="O584" s="481"/>
    </row>
    <row r="585" spans="12:15" x14ac:dyDescent="0.25">
      <c r="L585" s="481"/>
      <c r="M585" s="481"/>
      <c r="N585" s="481"/>
      <c r="O585" s="481"/>
    </row>
    <row r="586" spans="12:15" x14ac:dyDescent="0.25">
      <c r="L586" s="481"/>
      <c r="M586" s="481"/>
      <c r="N586" s="481"/>
      <c r="O586" s="481"/>
    </row>
    <row r="587" spans="12:15" x14ac:dyDescent="0.25">
      <c r="L587" s="481"/>
      <c r="M587" s="481"/>
      <c r="N587" s="481"/>
      <c r="O587" s="481"/>
    </row>
    <row r="588" spans="12:15" x14ac:dyDescent="0.25">
      <c r="L588" s="481"/>
      <c r="M588" s="481"/>
      <c r="N588" s="481"/>
      <c r="O588" s="481"/>
    </row>
    <row r="589" spans="12:15" x14ac:dyDescent="0.25">
      <c r="L589" s="481"/>
      <c r="M589" s="481"/>
      <c r="N589" s="481"/>
      <c r="O589" s="481"/>
    </row>
    <row r="590" spans="12:15" x14ac:dyDescent="0.25">
      <c r="L590" s="481"/>
      <c r="M590" s="481"/>
      <c r="N590" s="481"/>
      <c r="O590" s="481"/>
    </row>
    <row r="591" spans="12:15" x14ac:dyDescent="0.25">
      <c r="L591" s="481"/>
      <c r="M591" s="481"/>
      <c r="N591" s="481"/>
      <c r="O591" s="481"/>
    </row>
    <row r="592" spans="12:15" x14ac:dyDescent="0.25">
      <c r="L592" s="481"/>
      <c r="M592" s="481"/>
      <c r="N592" s="481"/>
      <c r="O592" s="481"/>
    </row>
    <row r="593" spans="12:15" x14ac:dyDescent="0.25">
      <c r="L593" s="481"/>
      <c r="M593" s="481"/>
      <c r="N593" s="481"/>
      <c r="O593" s="481"/>
    </row>
    <row r="594" spans="12:15" x14ac:dyDescent="0.25">
      <c r="L594" s="481"/>
      <c r="M594" s="481"/>
      <c r="N594" s="481"/>
      <c r="O594" s="481"/>
    </row>
    <row r="595" spans="12:15" x14ac:dyDescent="0.25">
      <c r="L595" s="481"/>
      <c r="M595" s="481"/>
      <c r="N595" s="481"/>
      <c r="O595" s="481"/>
    </row>
    <row r="596" spans="12:15" x14ac:dyDescent="0.25">
      <c r="L596" s="481"/>
      <c r="M596" s="481"/>
      <c r="N596" s="481"/>
      <c r="O596" s="481"/>
    </row>
    <row r="597" spans="12:15" x14ac:dyDescent="0.25">
      <c r="L597" s="481"/>
      <c r="M597" s="481"/>
      <c r="N597" s="481"/>
      <c r="O597" s="481"/>
    </row>
    <row r="598" spans="12:15" x14ac:dyDescent="0.25">
      <c r="L598" s="481"/>
      <c r="M598" s="481"/>
      <c r="N598" s="481"/>
      <c r="O598" s="481"/>
    </row>
    <row r="599" spans="12:15" x14ac:dyDescent="0.25">
      <c r="L599" s="481"/>
      <c r="M599" s="481"/>
      <c r="N599" s="481"/>
      <c r="O599" s="481"/>
    </row>
    <row r="600" spans="12:15" x14ac:dyDescent="0.25">
      <c r="L600" s="481"/>
      <c r="M600" s="481"/>
      <c r="N600" s="481"/>
      <c r="O600" s="481"/>
    </row>
    <row r="601" spans="12:15" x14ac:dyDescent="0.25">
      <c r="L601" s="481"/>
      <c r="M601" s="481"/>
      <c r="N601" s="481"/>
      <c r="O601" s="481"/>
    </row>
    <row r="602" spans="12:15" x14ac:dyDescent="0.25">
      <c r="L602" s="481"/>
      <c r="M602" s="481"/>
      <c r="N602" s="481"/>
      <c r="O602" s="481"/>
    </row>
    <row r="603" spans="12:15" x14ac:dyDescent="0.25">
      <c r="L603" s="481"/>
      <c r="M603" s="481"/>
      <c r="N603" s="481"/>
      <c r="O603" s="481"/>
    </row>
    <row r="604" spans="12:15" x14ac:dyDescent="0.25">
      <c r="L604" s="481"/>
      <c r="M604" s="481"/>
      <c r="N604" s="481"/>
      <c r="O604" s="481"/>
    </row>
    <row r="605" spans="12:15" x14ac:dyDescent="0.25">
      <c r="L605" s="481"/>
      <c r="M605" s="481"/>
      <c r="N605" s="481"/>
      <c r="O605" s="481"/>
    </row>
    <row r="606" spans="12:15" x14ac:dyDescent="0.25">
      <c r="L606" s="481"/>
      <c r="M606" s="481"/>
      <c r="N606" s="481"/>
      <c r="O606" s="481"/>
    </row>
    <row r="607" spans="12:15" x14ac:dyDescent="0.25">
      <c r="L607" s="481"/>
      <c r="M607" s="481"/>
      <c r="N607" s="481"/>
      <c r="O607" s="481"/>
    </row>
    <row r="608" spans="12:15" x14ac:dyDescent="0.25">
      <c r="L608" s="481"/>
      <c r="M608" s="481"/>
      <c r="N608" s="481"/>
      <c r="O608" s="481"/>
    </row>
    <row r="609" spans="12:15" x14ac:dyDescent="0.25">
      <c r="L609" s="481"/>
      <c r="M609" s="481"/>
      <c r="N609" s="481"/>
      <c r="O609" s="481"/>
    </row>
    <row r="610" spans="12:15" x14ac:dyDescent="0.25">
      <c r="L610" s="481"/>
      <c r="M610" s="481"/>
      <c r="N610" s="481"/>
      <c r="O610" s="481"/>
    </row>
    <row r="611" spans="12:15" x14ac:dyDescent="0.25">
      <c r="L611" s="481"/>
      <c r="M611" s="481"/>
      <c r="N611" s="481"/>
      <c r="O611" s="481"/>
    </row>
    <row r="612" spans="12:15" x14ac:dyDescent="0.25">
      <c r="L612" s="481"/>
      <c r="M612" s="481"/>
      <c r="N612" s="481"/>
      <c r="O612" s="481"/>
    </row>
    <row r="613" spans="12:15" x14ac:dyDescent="0.25">
      <c r="L613" s="481"/>
      <c r="M613" s="481"/>
      <c r="N613" s="481"/>
      <c r="O613" s="481"/>
    </row>
    <row r="614" spans="12:15" x14ac:dyDescent="0.25">
      <c r="L614" s="481"/>
      <c r="M614" s="481"/>
      <c r="N614" s="481"/>
      <c r="O614" s="481"/>
    </row>
    <row r="615" spans="12:15" x14ac:dyDescent="0.25">
      <c r="L615" s="481"/>
      <c r="M615" s="481"/>
      <c r="N615" s="481"/>
      <c r="O615" s="481"/>
    </row>
    <row r="616" spans="12:15" x14ac:dyDescent="0.25">
      <c r="L616" s="481"/>
      <c r="M616" s="481"/>
      <c r="N616" s="481"/>
      <c r="O616" s="481"/>
    </row>
    <row r="617" spans="12:15" x14ac:dyDescent="0.25">
      <c r="L617" s="481"/>
      <c r="M617" s="481"/>
      <c r="N617" s="481"/>
      <c r="O617" s="481"/>
    </row>
    <row r="618" spans="12:15" x14ac:dyDescent="0.25">
      <c r="L618" s="481"/>
      <c r="M618" s="481"/>
      <c r="N618" s="481"/>
      <c r="O618" s="481"/>
    </row>
    <row r="619" spans="12:15" x14ac:dyDescent="0.25">
      <c r="L619" s="481"/>
      <c r="M619" s="481"/>
      <c r="N619" s="481"/>
      <c r="O619" s="481"/>
    </row>
    <row r="620" spans="12:15" x14ac:dyDescent="0.25">
      <c r="L620" s="481"/>
      <c r="M620" s="481"/>
      <c r="N620" s="481"/>
      <c r="O620" s="481"/>
    </row>
    <row r="621" spans="12:15" x14ac:dyDescent="0.25">
      <c r="L621" s="481"/>
      <c r="M621" s="481"/>
      <c r="N621" s="481"/>
      <c r="O621" s="481"/>
    </row>
    <row r="622" spans="12:15" x14ac:dyDescent="0.25">
      <c r="L622" s="481"/>
      <c r="M622" s="481"/>
      <c r="N622" s="481"/>
      <c r="O622" s="481"/>
    </row>
    <row r="623" spans="12:15" x14ac:dyDescent="0.25">
      <c r="L623" s="481"/>
      <c r="M623" s="481"/>
      <c r="N623" s="481"/>
      <c r="O623" s="481"/>
    </row>
    <row r="624" spans="12:15" x14ac:dyDescent="0.25">
      <c r="L624" s="481"/>
      <c r="M624" s="481"/>
      <c r="N624" s="481"/>
      <c r="O624" s="481"/>
    </row>
    <row r="625" spans="12:15" x14ac:dyDescent="0.25">
      <c r="L625" s="481"/>
      <c r="M625" s="481"/>
      <c r="N625" s="481"/>
      <c r="O625" s="481"/>
    </row>
    <row r="626" spans="12:15" x14ac:dyDescent="0.25">
      <c r="L626" s="481"/>
      <c r="M626" s="481"/>
      <c r="N626" s="481"/>
      <c r="O626" s="481"/>
    </row>
    <row r="627" spans="12:15" x14ac:dyDescent="0.25">
      <c r="L627" s="481"/>
      <c r="M627" s="481"/>
      <c r="N627" s="481"/>
      <c r="O627" s="481"/>
    </row>
    <row r="628" spans="12:15" x14ac:dyDescent="0.25">
      <c r="L628" s="481"/>
      <c r="M628" s="481"/>
      <c r="N628" s="481"/>
      <c r="O628" s="481"/>
    </row>
    <row r="629" spans="12:15" x14ac:dyDescent="0.25">
      <c r="L629" s="481"/>
      <c r="M629" s="481"/>
      <c r="N629" s="481"/>
      <c r="O629" s="481"/>
    </row>
    <row r="630" spans="12:15" x14ac:dyDescent="0.25">
      <c r="L630" s="481"/>
      <c r="M630" s="481"/>
      <c r="N630" s="481"/>
      <c r="O630" s="481"/>
    </row>
    <row r="631" spans="12:15" x14ac:dyDescent="0.25">
      <c r="L631" s="481"/>
      <c r="M631" s="481"/>
      <c r="N631" s="481"/>
      <c r="O631" s="481"/>
    </row>
    <row r="632" spans="12:15" x14ac:dyDescent="0.25">
      <c r="L632" s="481"/>
      <c r="M632" s="481"/>
      <c r="N632" s="481"/>
      <c r="O632" s="481"/>
    </row>
    <row r="633" spans="12:15" x14ac:dyDescent="0.25">
      <c r="L633" s="481"/>
      <c r="M633" s="481"/>
      <c r="N633" s="481"/>
      <c r="O633" s="481"/>
    </row>
    <row r="634" spans="12:15" x14ac:dyDescent="0.25">
      <c r="L634" s="481"/>
      <c r="M634" s="481"/>
      <c r="N634" s="481"/>
      <c r="O634" s="481"/>
    </row>
    <row r="635" spans="12:15" x14ac:dyDescent="0.25">
      <c r="L635" s="481"/>
      <c r="M635" s="481"/>
      <c r="N635" s="481"/>
      <c r="O635" s="481"/>
    </row>
    <row r="636" spans="12:15" x14ac:dyDescent="0.25">
      <c r="L636" s="481"/>
      <c r="M636" s="481"/>
      <c r="N636" s="481"/>
      <c r="O636" s="481"/>
    </row>
    <row r="637" spans="12:15" x14ac:dyDescent="0.25">
      <c r="L637" s="481"/>
      <c r="M637" s="481"/>
      <c r="N637" s="481"/>
      <c r="O637" s="481"/>
    </row>
    <row r="638" spans="12:15" x14ac:dyDescent="0.25">
      <c r="L638" s="481"/>
      <c r="M638" s="481"/>
      <c r="N638" s="481"/>
      <c r="O638" s="481"/>
    </row>
    <row r="639" spans="12:15" x14ac:dyDescent="0.25">
      <c r="L639" s="481"/>
      <c r="M639" s="481"/>
      <c r="N639" s="481"/>
      <c r="O639" s="481"/>
    </row>
    <row r="640" spans="12:15" x14ac:dyDescent="0.25">
      <c r="L640" s="481"/>
      <c r="M640" s="481"/>
      <c r="N640" s="481"/>
      <c r="O640" s="481"/>
    </row>
    <row r="641" spans="12:15" x14ac:dyDescent="0.25">
      <c r="L641" s="481"/>
      <c r="M641" s="481"/>
      <c r="N641" s="481"/>
      <c r="O641" s="481"/>
    </row>
    <row r="642" spans="12:15" x14ac:dyDescent="0.25">
      <c r="L642" s="481"/>
      <c r="M642" s="481"/>
      <c r="N642" s="481"/>
      <c r="O642" s="481"/>
    </row>
    <row r="643" spans="12:15" x14ac:dyDescent="0.25">
      <c r="L643" s="481"/>
      <c r="M643" s="481"/>
      <c r="N643" s="481"/>
      <c r="O643" s="481"/>
    </row>
    <row r="644" spans="12:15" x14ac:dyDescent="0.25">
      <c r="L644" s="481"/>
      <c r="M644" s="481"/>
      <c r="N644" s="481"/>
      <c r="O644" s="481"/>
    </row>
    <row r="645" spans="12:15" x14ac:dyDescent="0.25">
      <c r="L645" s="481"/>
      <c r="M645" s="481"/>
      <c r="N645" s="481"/>
      <c r="O645" s="481"/>
    </row>
    <row r="646" spans="12:15" x14ac:dyDescent="0.25">
      <c r="L646" s="481"/>
      <c r="M646" s="481"/>
      <c r="N646" s="481"/>
      <c r="O646" s="481"/>
    </row>
    <row r="647" spans="12:15" x14ac:dyDescent="0.25">
      <c r="L647" s="481"/>
      <c r="M647" s="481"/>
      <c r="N647" s="481"/>
      <c r="O647" s="481"/>
    </row>
    <row r="648" spans="12:15" x14ac:dyDescent="0.25">
      <c r="L648" s="481"/>
      <c r="M648" s="481"/>
      <c r="N648" s="481"/>
      <c r="O648" s="481"/>
    </row>
    <row r="649" spans="12:15" x14ac:dyDescent="0.25">
      <c r="L649" s="481"/>
      <c r="M649" s="481"/>
      <c r="N649" s="481"/>
      <c r="O649" s="481"/>
    </row>
    <row r="650" spans="12:15" x14ac:dyDescent="0.25">
      <c r="L650" s="481"/>
      <c r="M650" s="481"/>
      <c r="N650" s="481"/>
      <c r="O650" s="481"/>
    </row>
    <row r="651" spans="12:15" x14ac:dyDescent="0.25">
      <c r="L651" s="481"/>
      <c r="M651" s="481"/>
      <c r="N651" s="481"/>
      <c r="O651" s="481"/>
    </row>
    <row r="652" spans="12:15" x14ac:dyDescent="0.25">
      <c r="L652" s="481"/>
      <c r="M652" s="481"/>
      <c r="N652" s="481"/>
      <c r="O652" s="481"/>
    </row>
    <row r="653" spans="12:15" x14ac:dyDescent="0.25">
      <c r="L653" s="481"/>
      <c r="M653" s="481"/>
      <c r="N653" s="481"/>
      <c r="O653" s="481"/>
    </row>
    <row r="654" spans="12:15" x14ac:dyDescent="0.25">
      <c r="L654" s="481"/>
      <c r="M654" s="481"/>
      <c r="N654" s="481"/>
      <c r="O654" s="481"/>
    </row>
    <row r="655" spans="12:15" x14ac:dyDescent="0.25">
      <c r="L655" s="481"/>
      <c r="M655" s="481"/>
      <c r="N655" s="481"/>
      <c r="O655" s="481"/>
    </row>
    <row r="656" spans="12:15" x14ac:dyDescent="0.25">
      <c r="L656" s="481"/>
      <c r="M656" s="481"/>
      <c r="N656" s="481"/>
      <c r="O656" s="481"/>
    </row>
    <row r="657" spans="12:15" x14ac:dyDescent="0.25">
      <c r="L657" s="481"/>
      <c r="M657" s="481"/>
      <c r="N657" s="481"/>
      <c r="O657" s="481"/>
    </row>
    <row r="658" spans="12:15" x14ac:dyDescent="0.25">
      <c r="L658" s="481"/>
      <c r="M658" s="481"/>
      <c r="N658" s="481"/>
      <c r="O658" s="481"/>
    </row>
    <row r="659" spans="12:15" x14ac:dyDescent="0.25">
      <c r="L659" s="481"/>
      <c r="M659" s="481"/>
      <c r="N659" s="481"/>
      <c r="O659" s="481"/>
    </row>
    <row r="660" spans="12:15" x14ac:dyDescent="0.25">
      <c r="L660" s="481"/>
      <c r="M660" s="481"/>
      <c r="N660" s="481"/>
      <c r="O660" s="481"/>
    </row>
    <row r="661" spans="12:15" x14ac:dyDescent="0.25">
      <c r="L661" s="481"/>
      <c r="M661" s="481"/>
      <c r="N661" s="481"/>
      <c r="O661" s="481"/>
    </row>
    <row r="662" spans="12:15" x14ac:dyDescent="0.25">
      <c r="L662" s="481"/>
      <c r="M662" s="481"/>
      <c r="N662" s="481"/>
      <c r="O662" s="481"/>
    </row>
    <row r="663" spans="12:15" x14ac:dyDescent="0.25">
      <c r="L663" s="481"/>
      <c r="M663" s="481"/>
      <c r="N663" s="481"/>
      <c r="O663" s="481"/>
    </row>
    <row r="664" spans="12:15" x14ac:dyDescent="0.25">
      <c r="L664" s="481"/>
      <c r="M664" s="481"/>
      <c r="N664" s="481"/>
      <c r="O664" s="481"/>
    </row>
    <row r="665" spans="12:15" x14ac:dyDescent="0.25">
      <c r="L665" s="481"/>
      <c r="M665" s="481"/>
      <c r="N665" s="481"/>
      <c r="O665" s="481"/>
    </row>
    <row r="666" spans="12:15" x14ac:dyDescent="0.25">
      <c r="L666" s="481"/>
      <c r="M666" s="481"/>
      <c r="N666" s="481"/>
      <c r="O666" s="481"/>
    </row>
    <row r="667" spans="12:15" x14ac:dyDescent="0.25">
      <c r="L667" s="481"/>
      <c r="M667" s="481"/>
      <c r="N667" s="481"/>
      <c r="O667" s="481"/>
    </row>
    <row r="668" spans="12:15" x14ac:dyDescent="0.25">
      <c r="L668" s="481"/>
      <c r="M668" s="481"/>
      <c r="N668" s="481"/>
      <c r="O668" s="481"/>
    </row>
    <row r="669" spans="12:15" x14ac:dyDescent="0.25">
      <c r="L669" s="481"/>
      <c r="M669" s="481"/>
      <c r="N669" s="481"/>
      <c r="O669" s="481"/>
    </row>
    <row r="670" spans="12:15" x14ac:dyDescent="0.25">
      <c r="L670" s="481"/>
      <c r="M670" s="481"/>
      <c r="N670" s="481"/>
      <c r="O670" s="481"/>
    </row>
    <row r="671" spans="12:15" x14ac:dyDescent="0.25">
      <c r="L671" s="481"/>
      <c r="M671" s="481"/>
      <c r="N671" s="481"/>
      <c r="O671" s="481"/>
    </row>
    <row r="672" spans="12:15" x14ac:dyDescent="0.25">
      <c r="L672" s="481"/>
      <c r="M672" s="481"/>
      <c r="N672" s="481"/>
      <c r="O672" s="481"/>
    </row>
    <row r="673" spans="12:15" x14ac:dyDescent="0.25">
      <c r="L673" s="481"/>
      <c r="M673" s="481"/>
      <c r="N673" s="481"/>
      <c r="O673" s="481"/>
    </row>
    <row r="674" spans="12:15" x14ac:dyDescent="0.25">
      <c r="L674" s="481"/>
      <c r="M674" s="481"/>
      <c r="N674" s="481"/>
      <c r="O674" s="481"/>
    </row>
    <row r="675" spans="12:15" x14ac:dyDescent="0.25">
      <c r="L675" s="481"/>
      <c r="M675" s="481"/>
      <c r="N675" s="481"/>
      <c r="O675" s="481"/>
    </row>
    <row r="676" spans="12:15" x14ac:dyDescent="0.25">
      <c r="L676" s="481"/>
      <c r="M676" s="481"/>
      <c r="N676" s="481"/>
      <c r="O676" s="481"/>
    </row>
    <row r="677" spans="12:15" x14ac:dyDescent="0.25">
      <c r="L677" s="481"/>
      <c r="M677" s="481"/>
      <c r="N677" s="481"/>
      <c r="O677" s="481"/>
    </row>
    <row r="678" spans="12:15" x14ac:dyDescent="0.25">
      <c r="L678" s="481"/>
      <c r="M678" s="481"/>
      <c r="N678" s="481"/>
      <c r="O678" s="481"/>
    </row>
    <row r="679" spans="12:15" x14ac:dyDescent="0.25">
      <c r="L679" s="481"/>
      <c r="M679" s="481"/>
      <c r="N679" s="481"/>
      <c r="O679" s="481"/>
    </row>
    <row r="680" spans="12:15" x14ac:dyDescent="0.25">
      <c r="L680" s="481"/>
      <c r="M680" s="481"/>
      <c r="N680" s="481"/>
      <c r="O680" s="481"/>
    </row>
    <row r="681" spans="12:15" x14ac:dyDescent="0.25">
      <c r="L681" s="481"/>
      <c r="M681" s="481"/>
      <c r="N681" s="481"/>
      <c r="O681" s="481"/>
    </row>
    <row r="682" spans="12:15" x14ac:dyDescent="0.25">
      <c r="L682" s="481"/>
      <c r="M682" s="481"/>
      <c r="N682" s="481"/>
      <c r="O682" s="481"/>
    </row>
    <row r="683" spans="12:15" x14ac:dyDescent="0.25">
      <c r="L683" s="481"/>
      <c r="M683" s="481"/>
      <c r="N683" s="481"/>
      <c r="O683" s="481"/>
    </row>
    <row r="684" spans="12:15" x14ac:dyDescent="0.25">
      <c r="L684" s="481"/>
      <c r="M684" s="481"/>
      <c r="N684" s="481"/>
      <c r="O684" s="481"/>
    </row>
    <row r="685" spans="12:15" x14ac:dyDescent="0.25">
      <c r="L685" s="481"/>
      <c r="M685" s="481"/>
      <c r="N685" s="481"/>
      <c r="O685" s="481"/>
    </row>
    <row r="686" spans="12:15" x14ac:dyDescent="0.25">
      <c r="L686" s="481"/>
      <c r="M686" s="481"/>
      <c r="N686" s="481"/>
      <c r="O686" s="481"/>
    </row>
    <row r="687" spans="12:15" x14ac:dyDescent="0.25">
      <c r="L687" s="481"/>
      <c r="M687" s="481"/>
      <c r="N687" s="481"/>
      <c r="O687" s="481"/>
    </row>
    <row r="688" spans="12:15" x14ac:dyDescent="0.25">
      <c r="L688" s="481"/>
      <c r="M688" s="481"/>
      <c r="N688" s="481"/>
      <c r="O688" s="481"/>
    </row>
    <row r="689" spans="12:15" x14ac:dyDescent="0.25">
      <c r="L689" s="481"/>
      <c r="M689" s="481"/>
      <c r="N689" s="481"/>
      <c r="O689" s="481"/>
    </row>
    <row r="690" spans="12:15" x14ac:dyDescent="0.25">
      <c r="L690" s="481"/>
      <c r="M690" s="481"/>
      <c r="N690" s="481"/>
      <c r="O690" s="481"/>
    </row>
    <row r="691" spans="12:15" x14ac:dyDescent="0.25">
      <c r="L691" s="481"/>
      <c r="M691" s="481"/>
      <c r="N691" s="481"/>
      <c r="O691" s="481"/>
    </row>
    <row r="692" spans="12:15" x14ac:dyDescent="0.25">
      <c r="L692" s="481"/>
      <c r="M692" s="481"/>
      <c r="N692" s="481"/>
      <c r="O692" s="481"/>
    </row>
    <row r="693" spans="12:15" x14ac:dyDescent="0.25">
      <c r="L693" s="481"/>
      <c r="M693" s="481"/>
      <c r="N693" s="481"/>
      <c r="O693" s="481"/>
    </row>
    <row r="694" spans="12:15" x14ac:dyDescent="0.25">
      <c r="L694" s="481"/>
      <c r="M694" s="481"/>
      <c r="N694" s="481"/>
      <c r="O694" s="481"/>
    </row>
    <row r="695" spans="12:15" x14ac:dyDescent="0.25">
      <c r="L695" s="481"/>
      <c r="M695" s="481"/>
      <c r="N695" s="481"/>
      <c r="O695" s="481"/>
    </row>
    <row r="696" spans="12:15" x14ac:dyDescent="0.25">
      <c r="L696" s="481"/>
      <c r="M696" s="481"/>
      <c r="N696" s="481"/>
      <c r="O696" s="481"/>
    </row>
    <row r="697" spans="12:15" x14ac:dyDescent="0.25">
      <c r="L697" s="481"/>
      <c r="M697" s="481"/>
      <c r="N697" s="481"/>
      <c r="O697" s="481"/>
    </row>
    <row r="698" spans="12:15" x14ac:dyDescent="0.25">
      <c r="L698" s="481"/>
      <c r="M698" s="481"/>
      <c r="N698" s="481"/>
      <c r="O698" s="481"/>
    </row>
    <row r="699" spans="12:15" x14ac:dyDescent="0.25">
      <c r="L699" s="481"/>
      <c r="M699" s="481"/>
      <c r="N699" s="481"/>
      <c r="O699" s="481"/>
    </row>
    <row r="700" spans="12:15" x14ac:dyDescent="0.25">
      <c r="L700" s="481"/>
      <c r="M700" s="481"/>
      <c r="N700" s="481"/>
      <c r="O700" s="481"/>
    </row>
    <row r="701" spans="12:15" x14ac:dyDescent="0.25">
      <c r="L701" s="481"/>
      <c r="M701" s="481"/>
      <c r="N701" s="481"/>
      <c r="O701" s="481"/>
    </row>
    <row r="702" spans="12:15" x14ac:dyDescent="0.25">
      <c r="L702" s="481"/>
      <c r="M702" s="481"/>
      <c r="N702" s="481"/>
      <c r="O702" s="481"/>
    </row>
    <row r="703" spans="12:15" x14ac:dyDescent="0.25">
      <c r="L703" s="481"/>
      <c r="M703" s="481"/>
      <c r="N703" s="481"/>
      <c r="O703" s="481"/>
    </row>
    <row r="704" spans="12:15" x14ac:dyDescent="0.25">
      <c r="L704" s="481"/>
      <c r="M704" s="481"/>
      <c r="N704" s="481"/>
      <c r="O704" s="481"/>
    </row>
    <row r="705" spans="12:15" x14ac:dyDescent="0.25">
      <c r="L705" s="481"/>
      <c r="M705" s="481"/>
      <c r="N705" s="481"/>
      <c r="O705" s="481"/>
    </row>
    <row r="706" spans="12:15" x14ac:dyDescent="0.25">
      <c r="L706" s="481"/>
      <c r="M706" s="481"/>
      <c r="N706" s="481"/>
      <c r="O706" s="481"/>
    </row>
    <row r="707" spans="12:15" x14ac:dyDescent="0.25">
      <c r="L707" s="481"/>
      <c r="M707" s="481"/>
      <c r="N707" s="481"/>
      <c r="O707" s="481"/>
    </row>
    <row r="708" spans="12:15" x14ac:dyDescent="0.25">
      <c r="L708" s="481"/>
      <c r="M708" s="481"/>
      <c r="N708" s="481"/>
      <c r="O708" s="481"/>
    </row>
    <row r="709" spans="12:15" x14ac:dyDescent="0.25">
      <c r="L709" s="481"/>
      <c r="M709" s="481"/>
      <c r="N709" s="481"/>
      <c r="O709" s="481"/>
    </row>
    <row r="710" spans="12:15" x14ac:dyDescent="0.25">
      <c r="L710" s="481"/>
      <c r="M710" s="481"/>
      <c r="N710" s="481"/>
      <c r="O710" s="481"/>
    </row>
    <row r="711" spans="12:15" x14ac:dyDescent="0.25">
      <c r="L711" s="481"/>
      <c r="M711" s="481"/>
      <c r="N711" s="481"/>
      <c r="O711" s="481"/>
    </row>
    <row r="712" spans="12:15" x14ac:dyDescent="0.25">
      <c r="L712" s="481"/>
      <c r="M712" s="481"/>
      <c r="N712" s="481"/>
      <c r="O712" s="481"/>
    </row>
    <row r="713" spans="12:15" x14ac:dyDescent="0.25">
      <c r="L713" s="481"/>
      <c r="M713" s="481"/>
      <c r="N713" s="481"/>
      <c r="O713" s="481"/>
    </row>
    <row r="714" spans="12:15" x14ac:dyDescent="0.25">
      <c r="L714" s="481"/>
      <c r="M714" s="481"/>
      <c r="N714" s="481"/>
      <c r="O714" s="481"/>
    </row>
    <row r="715" spans="12:15" x14ac:dyDescent="0.25">
      <c r="L715" s="481"/>
      <c r="M715" s="481"/>
      <c r="N715" s="481"/>
      <c r="O715" s="481"/>
    </row>
    <row r="716" spans="12:15" x14ac:dyDescent="0.25">
      <c r="L716" s="481"/>
      <c r="M716" s="481"/>
      <c r="N716" s="481"/>
      <c r="O716" s="481"/>
    </row>
    <row r="717" spans="12:15" x14ac:dyDescent="0.25">
      <c r="L717" s="481"/>
      <c r="M717" s="481"/>
      <c r="N717" s="481"/>
      <c r="O717" s="481"/>
    </row>
    <row r="718" spans="12:15" x14ac:dyDescent="0.25">
      <c r="L718" s="481"/>
      <c r="M718" s="481"/>
      <c r="N718" s="481"/>
      <c r="O718" s="481"/>
    </row>
    <row r="719" spans="12:15" x14ac:dyDescent="0.25">
      <c r="L719" s="481"/>
      <c r="M719" s="481"/>
      <c r="N719" s="481"/>
      <c r="O719" s="481"/>
    </row>
    <row r="720" spans="12:15" x14ac:dyDescent="0.25">
      <c r="L720" s="481"/>
      <c r="M720" s="481"/>
      <c r="N720" s="481"/>
      <c r="O720" s="481"/>
    </row>
    <row r="721" spans="12:15" x14ac:dyDescent="0.25">
      <c r="L721" s="481"/>
      <c r="M721" s="481"/>
      <c r="N721" s="481"/>
      <c r="O721" s="481"/>
    </row>
    <row r="722" spans="12:15" x14ac:dyDescent="0.25">
      <c r="L722" s="481"/>
      <c r="M722" s="481"/>
      <c r="N722" s="481"/>
      <c r="O722" s="481"/>
    </row>
    <row r="723" spans="12:15" x14ac:dyDescent="0.25">
      <c r="L723" s="481"/>
      <c r="M723" s="481"/>
      <c r="N723" s="481"/>
      <c r="O723" s="481"/>
    </row>
    <row r="724" spans="12:15" x14ac:dyDescent="0.25">
      <c r="L724" s="481"/>
      <c r="M724" s="481"/>
      <c r="N724" s="481"/>
      <c r="O724" s="481"/>
    </row>
    <row r="725" spans="12:15" x14ac:dyDescent="0.25">
      <c r="L725" s="481"/>
      <c r="M725" s="481"/>
      <c r="N725" s="481"/>
      <c r="O725" s="481"/>
    </row>
    <row r="726" spans="12:15" x14ac:dyDescent="0.25">
      <c r="L726" s="481"/>
      <c r="M726" s="481"/>
      <c r="N726" s="481"/>
      <c r="O726" s="481"/>
    </row>
    <row r="727" spans="12:15" x14ac:dyDescent="0.25">
      <c r="L727" s="481"/>
      <c r="M727" s="481"/>
      <c r="N727" s="481"/>
      <c r="O727" s="481"/>
    </row>
    <row r="728" spans="12:15" x14ac:dyDescent="0.25">
      <c r="L728" s="481"/>
      <c r="M728" s="481"/>
      <c r="N728" s="481"/>
      <c r="O728" s="481"/>
    </row>
    <row r="729" spans="12:15" x14ac:dyDescent="0.25">
      <c r="L729" s="481"/>
      <c r="M729" s="481"/>
      <c r="N729" s="481"/>
      <c r="O729" s="481"/>
    </row>
    <row r="730" spans="12:15" x14ac:dyDescent="0.25">
      <c r="L730" s="481"/>
      <c r="M730" s="481"/>
      <c r="N730" s="481"/>
      <c r="O730" s="481"/>
    </row>
    <row r="731" spans="12:15" x14ac:dyDescent="0.25">
      <c r="L731" s="481"/>
      <c r="M731" s="481"/>
      <c r="N731" s="481"/>
      <c r="O731" s="481"/>
    </row>
    <row r="732" spans="12:15" x14ac:dyDescent="0.25">
      <c r="L732" s="481"/>
      <c r="M732" s="481"/>
      <c r="N732" s="481"/>
      <c r="O732" s="481"/>
    </row>
    <row r="733" spans="12:15" x14ac:dyDescent="0.25">
      <c r="L733" s="481"/>
      <c r="M733" s="481"/>
      <c r="N733" s="481"/>
      <c r="O733" s="481"/>
    </row>
    <row r="734" spans="12:15" x14ac:dyDescent="0.25">
      <c r="L734" s="481"/>
      <c r="M734" s="481"/>
      <c r="N734" s="481"/>
      <c r="O734" s="481"/>
    </row>
    <row r="735" spans="12:15" x14ac:dyDescent="0.25">
      <c r="L735" s="481"/>
      <c r="M735" s="481"/>
      <c r="N735" s="481"/>
      <c r="O735" s="481"/>
    </row>
    <row r="736" spans="12:15" x14ac:dyDescent="0.25">
      <c r="L736" s="481"/>
      <c r="M736" s="481"/>
      <c r="N736" s="481"/>
      <c r="O736" s="481"/>
    </row>
    <row r="737" spans="12:15" x14ac:dyDescent="0.25">
      <c r="L737" s="481"/>
      <c r="M737" s="481"/>
      <c r="N737" s="481"/>
      <c r="O737" s="481"/>
    </row>
    <row r="738" spans="12:15" x14ac:dyDescent="0.25">
      <c r="L738" s="481"/>
      <c r="M738" s="481"/>
      <c r="N738" s="481"/>
      <c r="O738" s="481"/>
    </row>
    <row r="739" spans="12:15" x14ac:dyDescent="0.25">
      <c r="L739" s="481"/>
      <c r="M739" s="481"/>
      <c r="N739" s="481"/>
      <c r="O739" s="481"/>
    </row>
    <row r="740" spans="12:15" x14ac:dyDescent="0.25">
      <c r="L740" s="481"/>
      <c r="M740" s="481"/>
      <c r="N740" s="481"/>
      <c r="O740" s="481"/>
    </row>
    <row r="741" spans="12:15" x14ac:dyDescent="0.25">
      <c r="L741" s="481"/>
      <c r="M741" s="481"/>
      <c r="N741" s="481"/>
      <c r="O741" s="481"/>
    </row>
    <row r="742" spans="12:15" x14ac:dyDescent="0.25">
      <c r="L742" s="481"/>
      <c r="M742" s="481"/>
      <c r="N742" s="481"/>
      <c r="O742" s="481"/>
    </row>
    <row r="743" spans="12:15" x14ac:dyDescent="0.25">
      <c r="L743" s="481"/>
      <c r="M743" s="481"/>
      <c r="N743" s="481"/>
      <c r="O743" s="481"/>
    </row>
    <row r="744" spans="12:15" x14ac:dyDescent="0.25">
      <c r="L744" s="481"/>
      <c r="M744" s="481"/>
      <c r="N744" s="481"/>
      <c r="O744" s="481"/>
    </row>
    <row r="745" spans="12:15" x14ac:dyDescent="0.25">
      <c r="L745" s="481"/>
      <c r="M745" s="481"/>
      <c r="N745" s="481"/>
      <c r="O745" s="481"/>
    </row>
    <row r="746" spans="12:15" x14ac:dyDescent="0.25">
      <c r="L746" s="481"/>
      <c r="M746" s="481"/>
      <c r="N746" s="481"/>
      <c r="O746" s="481"/>
    </row>
    <row r="747" spans="12:15" x14ac:dyDescent="0.25">
      <c r="L747" s="481"/>
      <c r="M747" s="481"/>
      <c r="N747" s="481"/>
      <c r="O747" s="481"/>
    </row>
    <row r="748" spans="12:15" x14ac:dyDescent="0.25">
      <c r="L748" s="481"/>
      <c r="M748" s="481"/>
      <c r="N748" s="481"/>
      <c r="O748" s="481"/>
    </row>
    <row r="749" spans="12:15" x14ac:dyDescent="0.25">
      <c r="L749" s="481"/>
      <c r="M749" s="481"/>
      <c r="N749" s="481"/>
      <c r="O749" s="481"/>
    </row>
    <row r="750" spans="12:15" x14ac:dyDescent="0.25">
      <c r="L750" s="481"/>
      <c r="M750" s="481"/>
      <c r="N750" s="481"/>
      <c r="O750" s="481"/>
    </row>
    <row r="751" spans="12:15" x14ac:dyDescent="0.25">
      <c r="L751" s="481"/>
      <c r="M751" s="481"/>
      <c r="N751" s="481"/>
      <c r="O751" s="481"/>
    </row>
    <row r="752" spans="12:15" x14ac:dyDescent="0.25">
      <c r="L752" s="481"/>
      <c r="M752" s="481"/>
      <c r="N752" s="481"/>
      <c r="O752" s="481"/>
    </row>
    <row r="753" spans="12:15" x14ac:dyDescent="0.25">
      <c r="L753" s="481"/>
      <c r="M753" s="481"/>
      <c r="N753" s="481"/>
      <c r="O753" s="481"/>
    </row>
    <row r="754" spans="12:15" x14ac:dyDescent="0.25">
      <c r="L754" s="481"/>
      <c r="M754" s="481"/>
      <c r="N754" s="481"/>
      <c r="O754" s="481"/>
    </row>
    <row r="755" spans="12:15" x14ac:dyDescent="0.25">
      <c r="L755" s="481"/>
      <c r="M755" s="481"/>
      <c r="N755" s="481"/>
      <c r="O755" s="481"/>
    </row>
    <row r="756" spans="12:15" x14ac:dyDescent="0.25">
      <c r="L756" s="481"/>
      <c r="M756" s="481"/>
      <c r="N756" s="481"/>
      <c r="O756" s="481"/>
    </row>
    <row r="757" spans="12:15" x14ac:dyDescent="0.25">
      <c r="L757" s="481"/>
      <c r="M757" s="481"/>
      <c r="N757" s="481"/>
      <c r="O757" s="481"/>
    </row>
    <row r="758" spans="12:15" x14ac:dyDescent="0.25">
      <c r="L758" s="481"/>
      <c r="M758" s="481"/>
      <c r="N758" s="481"/>
      <c r="O758" s="481"/>
    </row>
    <row r="759" spans="12:15" x14ac:dyDescent="0.25">
      <c r="L759" s="481"/>
      <c r="M759" s="481"/>
      <c r="N759" s="481"/>
      <c r="O759" s="481"/>
    </row>
    <row r="760" spans="12:15" x14ac:dyDescent="0.25">
      <c r="L760" s="481"/>
      <c r="M760" s="481"/>
      <c r="N760" s="481"/>
      <c r="O760" s="481"/>
    </row>
    <row r="761" spans="12:15" x14ac:dyDescent="0.25">
      <c r="L761" s="481"/>
      <c r="M761" s="481"/>
      <c r="N761" s="481"/>
      <c r="O761" s="481"/>
    </row>
    <row r="762" spans="12:15" x14ac:dyDescent="0.25">
      <c r="L762" s="481"/>
      <c r="M762" s="481"/>
      <c r="N762" s="481"/>
      <c r="O762" s="481"/>
    </row>
    <row r="763" spans="12:15" x14ac:dyDescent="0.25">
      <c r="L763" s="481"/>
      <c r="M763" s="481"/>
      <c r="N763" s="481"/>
      <c r="O763" s="481"/>
    </row>
    <row r="764" spans="12:15" x14ac:dyDescent="0.25">
      <c r="L764" s="481"/>
      <c r="M764" s="481"/>
      <c r="N764" s="481"/>
      <c r="O764" s="481"/>
    </row>
    <row r="765" spans="12:15" x14ac:dyDescent="0.25">
      <c r="L765" s="481"/>
      <c r="M765" s="481"/>
      <c r="N765" s="481"/>
      <c r="O765" s="481"/>
    </row>
    <row r="766" spans="12:15" x14ac:dyDescent="0.25">
      <c r="L766" s="481"/>
      <c r="M766" s="481"/>
      <c r="N766" s="481"/>
      <c r="O766" s="481"/>
    </row>
    <row r="767" spans="12:15" x14ac:dyDescent="0.25">
      <c r="L767" s="481"/>
      <c r="M767" s="481"/>
      <c r="N767" s="481"/>
      <c r="O767" s="481"/>
    </row>
    <row r="768" spans="12:15" x14ac:dyDescent="0.25">
      <c r="L768" s="481"/>
      <c r="M768" s="481"/>
      <c r="N768" s="481"/>
      <c r="O768" s="481"/>
    </row>
    <row r="769" spans="12:15" x14ac:dyDescent="0.25">
      <c r="L769" s="481"/>
      <c r="M769" s="481"/>
      <c r="N769" s="481"/>
      <c r="O769" s="481"/>
    </row>
    <row r="770" spans="12:15" x14ac:dyDescent="0.25">
      <c r="L770" s="481"/>
      <c r="M770" s="481"/>
      <c r="N770" s="481"/>
      <c r="O770" s="481"/>
    </row>
    <row r="771" spans="12:15" x14ac:dyDescent="0.25">
      <c r="L771" s="481"/>
      <c r="M771" s="481"/>
      <c r="N771" s="481"/>
      <c r="O771" s="481"/>
    </row>
    <row r="772" spans="12:15" x14ac:dyDescent="0.25">
      <c r="L772" s="481"/>
      <c r="M772" s="481"/>
      <c r="N772" s="481"/>
      <c r="O772" s="481"/>
    </row>
    <row r="773" spans="12:15" x14ac:dyDescent="0.25">
      <c r="L773" s="481"/>
      <c r="M773" s="481"/>
      <c r="N773" s="481"/>
      <c r="O773" s="481"/>
    </row>
    <row r="774" spans="12:15" x14ac:dyDescent="0.25">
      <c r="L774" s="481"/>
      <c r="M774" s="481"/>
      <c r="N774" s="481"/>
      <c r="O774" s="481"/>
    </row>
    <row r="775" spans="12:15" x14ac:dyDescent="0.25">
      <c r="L775" s="481"/>
      <c r="M775" s="481"/>
      <c r="N775" s="481"/>
      <c r="O775" s="481"/>
    </row>
    <row r="776" spans="12:15" x14ac:dyDescent="0.25">
      <c r="L776" s="481"/>
      <c r="M776" s="481"/>
      <c r="N776" s="481"/>
      <c r="O776" s="481"/>
    </row>
    <row r="777" spans="12:15" x14ac:dyDescent="0.25">
      <c r="L777" s="481"/>
      <c r="M777" s="481"/>
      <c r="N777" s="481"/>
      <c r="O777" s="481"/>
    </row>
    <row r="778" spans="12:15" x14ac:dyDescent="0.25">
      <c r="L778" s="481"/>
      <c r="M778" s="481"/>
      <c r="N778" s="481"/>
      <c r="O778" s="481"/>
    </row>
    <row r="779" spans="12:15" x14ac:dyDescent="0.25">
      <c r="L779" s="481"/>
      <c r="M779" s="481"/>
      <c r="N779" s="481"/>
      <c r="O779" s="481"/>
    </row>
    <row r="780" spans="12:15" x14ac:dyDescent="0.25">
      <c r="L780" s="481"/>
      <c r="M780" s="481"/>
      <c r="N780" s="481"/>
      <c r="O780" s="481"/>
    </row>
    <row r="781" spans="12:15" x14ac:dyDescent="0.25">
      <c r="L781" s="481"/>
      <c r="M781" s="481"/>
      <c r="N781" s="481"/>
      <c r="O781" s="481"/>
    </row>
    <row r="782" spans="12:15" x14ac:dyDescent="0.25">
      <c r="L782" s="481"/>
      <c r="M782" s="481"/>
      <c r="N782" s="481"/>
      <c r="O782" s="481"/>
    </row>
    <row r="783" spans="12:15" x14ac:dyDescent="0.25">
      <c r="L783" s="481"/>
      <c r="M783" s="481"/>
      <c r="N783" s="481"/>
      <c r="O783" s="481"/>
    </row>
    <row r="784" spans="12:15" x14ac:dyDescent="0.25">
      <c r="L784" s="481"/>
      <c r="M784" s="481"/>
      <c r="N784" s="481"/>
      <c r="O784" s="481"/>
    </row>
    <row r="785" spans="12:15" x14ac:dyDescent="0.25">
      <c r="L785" s="481"/>
      <c r="M785" s="481"/>
      <c r="N785" s="481"/>
      <c r="O785" s="481"/>
    </row>
    <row r="786" spans="12:15" x14ac:dyDescent="0.25">
      <c r="L786" s="481"/>
      <c r="M786" s="481"/>
      <c r="N786" s="481"/>
      <c r="O786" s="481"/>
    </row>
    <row r="787" spans="12:15" x14ac:dyDescent="0.25">
      <c r="L787" s="481"/>
      <c r="M787" s="481"/>
      <c r="N787" s="481"/>
      <c r="O787" s="481"/>
    </row>
    <row r="788" spans="12:15" x14ac:dyDescent="0.25">
      <c r="L788" s="481"/>
      <c r="M788" s="481"/>
      <c r="N788" s="481"/>
      <c r="O788" s="481"/>
    </row>
    <row r="789" spans="12:15" x14ac:dyDescent="0.25">
      <c r="L789" s="481"/>
      <c r="M789" s="481"/>
      <c r="N789" s="481"/>
      <c r="O789" s="481"/>
    </row>
    <row r="790" spans="12:15" x14ac:dyDescent="0.25">
      <c r="L790" s="481"/>
      <c r="M790" s="481"/>
      <c r="N790" s="481"/>
      <c r="O790" s="481"/>
    </row>
    <row r="791" spans="12:15" x14ac:dyDescent="0.25">
      <c r="L791" s="481"/>
      <c r="M791" s="481"/>
      <c r="N791" s="481"/>
      <c r="O791" s="481"/>
    </row>
    <row r="792" spans="12:15" x14ac:dyDescent="0.25">
      <c r="L792" s="481"/>
      <c r="M792" s="481"/>
      <c r="N792" s="481"/>
      <c r="O792" s="481"/>
    </row>
    <row r="793" spans="12:15" x14ac:dyDescent="0.25">
      <c r="L793" s="481"/>
      <c r="M793" s="481"/>
      <c r="N793" s="481"/>
      <c r="O793" s="481"/>
    </row>
    <row r="794" spans="12:15" x14ac:dyDescent="0.25">
      <c r="L794" s="481"/>
      <c r="M794" s="481"/>
      <c r="N794" s="481"/>
      <c r="O794" s="481"/>
    </row>
    <row r="795" spans="12:15" x14ac:dyDescent="0.25">
      <c r="L795" s="481"/>
      <c r="M795" s="481"/>
      <c r="N795" s="481"/>
      <c r="O795" s="481"/>
    </row>
    <row r="796" spans="12:15" x14ac:dyDescent="0.25">
      <c r="L796" s="481"/>
      <c r="M796" s="481"/>
      <c r="N796" s="481"/>
      <c r="O796" s="481"/>
    </row>
    <row r="797" spans="12:15" x14ac:dyDescent="0.25">
      <c r="L797" s="481"/>
      <c r="M797" s="481"/>
      <c r="N797" s="481"/>
      <c r="O797" s="481"/>
    </row>
    <row r="798" spans="12:15" x14ac:dyDescent="0.25">
      <c r="L798" s="481"/>
      <c r="M798" s="481"/>
      <c r="N798" s="481"/>
      <c r="O798" s="481"/>
    </row>
    <row r="799" spans="12:15" x14ac:dyDescent="0.25">
      <c r="L799" s="481"/>
      <c r="M799" s="481"/>
      <c r="N799" s="481"/>
      <c r="O799" s="481"/>
    </row>
    <row r="800" spans="12:15" x14ac:dyDescent="0.25">
      <c r="L800" s="481"/>
      <c r="M800" s="481"/>
      <c r="N800" s="481"/>
      <c r="O800" s="481"/>
    </row>
    <row r="801" spans="12:15" x14ac:dyDescent="0.25">
      <c r="L801" s="481"/>
      <c r="M801" s="481"/>
      <c r="N801" s="481"/>
      <c r="O801" s="481"/>
    </row>
    <row r="802" spans="12:15" x14ac:dyDescent="0.25">
      <c r="L802" s="481"/>
      <c r="M802" s="481"/>
      <c r="N802" s="481"/>
      <c r="O802" s="481"/>
    </row>
    <row r="803" spans="12:15" x14ac:dyDescent="0.25">
      <c r="L803" s="481"/>
      <c r="M803" s="481"/>
      <c r="N803" s="481"/>
      <c r="O803" s="481"/>
    </row>
    <row r="804" spans="12:15" x14ac:dyDescent="0.25">
      <c r="L804" s="481"/>
      <c r="M804" s="481"/>
      <c r="N804" s="481"/>
      <c r="O804" s="481"/>
    </row>
    <row r="805" spans="12:15" x14ac:dyDescent="0.25">
      <c r="L805" s="481"/>
      <c r="M805" s="481"/>
      <c r="N805" s="481"/>
      <c r="O805" s="481"/>
    </row>
    <row r="806" spans="12:15" x14ac:dyDescent="0.25">
      <c r="L806" s="481"/>
      <c r="M806" s="481"/>
      <c r="N806" s="481"/>
      <c r="O806" s="481"/>
    </row>
    <row r="807" spans="12:15" x14ac:dyDescent="0.25">
      <c r="L807" s="481"/>
      <c r="M807" s="481"/>
      <c r="N807" s="481"/>
      <c r="O807" s="481"/>
    </row>
    <row r="808" spans="12:15" x14ac:dyDescent="0.25">
      <c r="L808" s="481"/>
      <c r="M808" s="481"/>
      <c r="N808" s="481"/>
      <c r="O808" s="481"/>
    </row>
    <row r="809" spans="12:15" x14ac:dyDescent="0.25">
      <c r="L809" s="481"/>
      <c r="M809" s="481"/>
      <c r="N809" s="481"/>
      <c r="O809" s="481"/>
    </row>
    <row r="810" spans="12:15" x14ac:dyDescent="0.25">
      <c r="L810" s="481"/>
      <c r="M810" s="481"/>
      <c r="N810" s="481"/>
      <c r="O810" s="481"/>
    </row>
    <row r="811" spans="12:15" x14ac:dyDescent="0.25">
      <c r="L811" s="481"/>
      <c r="M811" s="481"/>
      <c r="N811" s="481"/>
      <c r="O811" s="481"/>
    </row>
    <row r="812" spans="12:15" x14ac:dyDescent="0.25">
      <c r="L812" s="481"/>
      <c r="M812" s="481"/>
      <c r="N812" s="481"/>
      <c r="O812" s="481"/>
    </row>
    <row r="813" spans="12:15" x14ac:dyDescent="0.25">
      <c r="L813" s="481"/>
      <c r="M813" s="481"/>
      <c r="N813" s="481"/>
      <c r="O813" s="481"/>
    </row>
    <row r="814" spans="12:15" x14ac:dyDescent="0.25">
      <c r="L814" s="481"/>
      <c r="M814" s="481"/>
      <c r="N814" s="481"/>
      <c r="O814" s="481"/>
    </row>
    <row r="815" spans="12:15" x14ac:dyDescent="0.25">
      <c r="L815" s="481"/>
      <c r="M815" s="481"/>
      <c r="N815" s="481"/>
      <c r="O815" s="481"/>
    </row>
    <row r="816" spans="12:15" x14ac:dyDescent="0.25">
      <c r="L816" s="481"/>
      <c r="M816" s="481"/>
      <c r="N816" s="481"/>
      <c r="O816" s="481"/>
    </row>
    <row r="817" spans="12:15" x14ac:dyDescent="0.25">
      <c r="L817" s="481"/>
      <c r="M817" s="481"/>
      <c r="N817" s="481"/>
      <c r="O817" s="481"/>
    </row>
    <row r="818" spans="12:15" x14ac:dyDescent="0.25">
      <c r="L818" s="481"/>
      <c r="M818" s="481"/>
      <c r="N818" s="481"/>
      <c r="O818" s="481"/>
    </row>
    <row r="819" spans="12:15" x14ac:dyDescent="0.25">
      <c r="L819" s="481"/>
      <c r="M819" s="481"/>
      <c r="N819" s="481"/>
      <c r="O819" s="481"/>
    </row>
    <row r="820" spans="12:15" x14ac:dyDescent="0.25">
      <c r="L820" s="481"/>
      <c r="M820" s="481"/>
      <c r="N820" s="481"/>
      <c r="O820" s="481"/>
    </row>
    <row r="821" spans="12:15" x14ac:dyDescent="0.25">
      <c r="L821" s="481"/>
      <c r="M821" s="481"/>
      <c r="N821" s="481"/>
      <c r="O821" s="481"/>
    </row>
    <row r="822" spans="12:15" x14ac:dyDescent="0.25">
      <c r="L822" s="481"/>
      <c r="M822" s="481"/>
      <c r="N822" s="481"/>
      <c r="O822" s="481"/>
    </row>
    <row r="823" spans="12:15" x14ac:dyDescent="0.25">
      <c r="L823" s="481"/>
      <c r="M823" s="481"/>
      <c r="N823" s="481"/>
      <c r="O823" s="481"/>
    </row>
    <row r="824" spans="12:15" x14ac:dyDescent="0.25">
      <c r="L824" s="481"/>
      <c r="M824" s="481"/>
      <c r="N824" s="481"/>
      <c r="O824" s="481"/>
    </row>
    <row r="825" spans="12:15" x14ac:dyDescent="0.25">
      <c r="L825" s="481"/>
      <c r="M825" s="481"/>
      <c r="N825" s="481"/>
      <c r="O825" s="481"/>
    </row>
    <row r="826" spans="12:15" x14ac:dyDescent="0.25">
      <c r="L826" s="481"/>
      <c r="M826" s="481"/>
      <c r="N826" s="481"/>
      <c r="O826" s="481"/>
    </row>
    <row r="827" spans="12:15" x14ac:dyDescent="0.25">
      <c r="L827" s="481"/>
      <c r="M827" s="481"/>
      <c r="N827" s="481"/>
      <c r="O827" s="481"/>
    </row>
    <row r="828" spans="12:15" x14ac:dyDescent="0.25">
      <c r="L828" s="481"/>
      <c r="M828" s="481"/>
      <c r="N828" s="481"/>
      <c r="O828" s="481"/>
    </row>
    <row r="829" spans="12:15" x14ac:dyDescent="0.25">
      <c r="L829" s="481"/>
      <c r="M829" s="481"/>
      <c r="N829" s="481"/>
      <c r="O829" s="481"/>
    </row>
    <row r="830" spans="12:15" x14ac:dyDescent="0.25">
      <c r="L830" s="481"/>
      <c r="M830" s="481"/>
      <c r="N830" s="481"/>
      <c r="O830" s="481"/>
    </row>
    <row r="831" spans="12:15" x14ac:dyDescent="0.25">
      <c r="L831" s="481"/>
      <c r="M831" s="481"/>
      <c r="N831" s="481"/>
      <c r="O831" s="481"/>
    </row>
    <row r="832" spans="12:15" x14ac:dyDescent="0.25">
      <c r="L832" s="481"/>
      <c r="M832" s="481"/>
      <c r="N832" s="481"/>
      <c r="O832" s="481"/>
    </row>
    <row r="833" spans="12:15" x14ac:dyDescent="0.25">
      <c r="L833" s="481"/>
      <c r="M833" s="481"/>
      <c r="N833" s="481"/>
      <c r="O833" s="481"/>
    </row>
    <row r="834" spans="12:15" x14ac:dyDescent="0.25">
      <c r="L834" s="481"/>
      <c r="M834" s="481"/>
      <c r="N834" s="481"/>
      <c r="O834" s="481"/>
    </row>
    <row r="835" spans="12:15" x14ac:dyDescent="0.25">
      <c r="L835" s="481"/>
      <c r="M835" s="481"/>
      <c r="N835" s="481"/>
      <c r="O835" s="481"/>
    </row>
    <row r="836" spans="12:15" x14ac:dyDescent="0.25">
      <c r="L836" s="481"/>
      <c r="M836" s="481"/>
      <c r="N836" s="481"/>
      <c r="O836" s="481"/>
    </row>
    <row r="837" spans="12:15" x14ac:dyDescent="0.25">
      <c r="L837" s="481"/>
      <c r="M837" s="481"/>
      <c r="N837" s="481"/>
      <c r="O837" s="481"/>
    </row>
    <row r="838" spans="12:15" x14ac:dyDescent="0.25">
      <c r="L838" s="481"/>
      <c r="M838" s="481"/>
      <c r="N838" s="481"/>
      <c r="O838" s="481"/>
    </row>
    <row r="839" spans="12:15" x14ac:dyDescent="0.25">
      <c r="L839" s="481"/>
      <c r="M839" s="481"/>
      <c r="N839" s="481"/>
      <c r="O839" s="481"/>
    </row>
    <row r="840" spans="12:15" x14ac:dyDescent="0.25">
      <c r="L840" s="481"/>
      <c r="M840" s="481"/>
      <c r="N840" s="481"/>
      <c r="O840" s="481"/>
    </row>
    <row r="841" spans="12:15" x14ac:dyDescent="0.25">
      <c r="L841" s="481"/>
      <c r="M841" s="481"/>
      <c r="N841" s="481"/>
      <c r="O841" s="481"/>
    </row>
    <row r="842" spans="12:15" x14ac:dyDescent="0.25">
      <c r="L842" s="481"/>
      <c r="M842" s="481"/>
      <c r="N842" s="481"/>
      <c r="O842" s="481"/>
    </row>
    <row r="843" spans="12:15" x14ac:dyDescent="0.25">
      <c r="L843" s="481"/>
      <c r="M843" s="481"/>
      <c r="N843" s="481"/>
      <c r="O843" s="481"/>
    </row>
    <row r="844" spans="12:15" x14ac:dyDescent="0.25">
      <c r="L844" s="481"/>
      <c r="M844" s="481"/>
      <c r="N844" s="481"/>
      <c r="O844" s="481"/>
    </row>
    <row r="845" spans="12:15" x14ac:dyDescent="0.25">
      <c r="L845" s="481"/>
      <c r="M845" s="481"/>
      <c r="N845" s="481"/>
      <c r="O845" s="481"/>
    </row>
    <row r="846" spans="12:15" x14ac:dyDescent="0.25">
      <c r="L846" s="481"/>
      <c r="M846" s="481"/>
      <c r="N846" s="481"/>
      <c r="O846" s="481"/>
    </row>
    <row r="847" spans="12:15" x14ac:dyDescent="0.25">
      <c r="L847" s="481"/>
      <c r="M847" s="481"/>
      <c r="N847" s="481"/>
      <c r="O847" s="481"/>
    </row>
    <row r="848" spans="12:15" x14ac:dyDescent="0.25">
      <c r="L848" s="481"/>
      <c r="M848" s="481"/>
      <c r="N848" s="481"/>
      <c r="O848" s="481"/>
    </row>
    <row r="849" spans="12:15" x14ac:dyDescent="0.25">
      <c r="L849" s="481"/>
      <c r="M849" s="481"/>
      <c r="N849" s="481"/>
      <c r="O849" s="481"/>
    </row>
    <row r="850" spans="12:15" x14ac:dyDescent="0.25">
      <c r="L850" s="481"/>
      <c r="M850" s="481"/>
      <c r="N850" s="481"/>
      <c r="O850" s="481"/>
    </row>
    <row r="851" spans="12:15" x14ac:dyDescent="0.25">
      <c r="L851" s="481"/>
      <c r="M851" s="481"/>
      <c r="N851" s="481"/>
      <c r="O851" s="481"/>
    </row>
    <row r="852" spans="12:15" x14ac:dyDescent="0.25">
      <c r="L852" s="481"/>
      <c r="M852" s="481"/>
      <c r="N852" s="481"/>
      <c r="O852" s="481"/>
    </row>
    <row r="853" spans="12:15" x14ac:dyDescent="0.25">
      <c r="L853" s="481"/>
      <c r="M853" s="481"/>
      <c r="N853" s="481"/>
      <c r="O853" s="481"/>
    </row>
    <row r="854" spans="12:15" x14ac:dyDescent="0.25">
      <c r="L854" s="481"/>
      <c r="M854" s="481"/>
      <c r="N854" s="481"/>
      <c r="O854" s="481"/>
    </row>
    <row r="855" spans="12:15" x14ac:dyDescent="0.25">
      <c r="L855" s="481"/>
      <c r="M855" s="481"/>
      <c r="N855" s="481"/>
      <c r="O855" s="481"/>
    </row>
    <row r="856" spans="12:15" x14ac:dyDescent="0.25">
      <c r="L856" s="481"/>
      <c r="M856" s="481"/>
      <c r="N856" s="481"/>
      <c r="O856" s="481"/>
    </row>
    <row r="857" spans="12:15" x14ac:dyDescent="0.25">
      <c r="L857" s="481"/>
      <c r="M857" s="481"/>
      <c r="N857" s="481"/>
      <c r="O857" s="481"/>
    </row>
    <row r="858" spans="12:15" x14ac:dyDescent="0.25">
      <c r="L858" s="481"/>
      <c r="M858" s="481"/>
      <c r="N858" s="481"/>
      <c r="O858" s="481"/>
    </row>
    <row r="859" spans="12:15" x14ac:dyDescent="0.25">
      <c r="L859" s="481"/>
      <c r="M859" s="481"/>
      <c r="N859" s="481"/>
      <c r="O859" s="481"/>
    </row>
    <row r="860" spans="12:15" x14ac:dyDescent="0.25">
      <c r="L860" s="481"/>
      <c r="M860" s="481"/>
      <c r="N860" s="481"/>
      <c r="O860" s="481"/>
    </row>
    <row r="861" spans="12:15" x14ac:dyDescent="0.25">
      <c r="L861" s="481"/>
      <c r="M861" s="481"/>
      <c r="N861" s="481"/>
      <c r="O861" s="481"/>
    </row>
    <row r="862" spans="12:15" x14ac:dyDescent="0.25">
      <c r="L862" s="481"/>
      <c r="M862" s="481"/>
      <c r="N862" s="481"/>
      <c r="O862" s="481"/>
    </row>
    <row r="863" spans="12:15" x14ac:dyDescent="0.25">
      <c r="L863" s="481"/>
      <c r="M863" s="481"/>
      <c r="N863" s="481"/>
      <c r="O863" s="481"/>
    </row>
    <row r="864" spans="12:15" x14ac:dyDescent="0.25">
      <c r="L864" s="481"/>
      <c r="M864" s="481"/>
      <c r="N864" s="481"/>
      <c r="O864" s="481"/>
    </row>
    <row r="865" spans="12:15" x14ac:dyDescent="0.25">
      <c r="L865" s="481"/>
      <c r="M865" s="481"/>
      <c r="N865" s="481"/>
      <c r="O865" s="481"/>
    </row>
    <row r="866" spans="12:15" x14ac:dyDescent="0.25">
      <c r="L866" s="481"/>
      <c r="M866" s="481"/>
      <c r="N866" s="481"/>
      <c r="O866" s="481"/>
    </row>
    <row r="867" spans="12:15" x14ac:dyDescent="0.25">
      <c r="L867" s="481"/>
      <c r="M867" s="481"/>
      <c r="N867" s="481"/>
      <c r="O867" s="481"/>
    </row>
    <row r="868" spans="12:15" x14ac:dyDescent="0.25">
      <c r="L868" s="481"/>
      <c r="M868" s="481"/>
      <c r="N868" s="481"/>
      <c r="O868" s="481"/>
    </row>
    <row r="869" spans="12:15" x14ac:dyDescent="0.25">
      <c r="L869" s="481"/>
      <c r="M869" s="481"/>
      <c r="N869" s="481"/>
      <c r="O869" s="481"/>
    </row>
    <row r="870" spans="12:15" x14ac:dyDescent="0.25">
      <c r="L870" s="481"/>
      <c r="M870" s="481"/>
      <c r="N870" s="481"/>
      <c r="O870" s="481"/>
    </row>
    <row r="871" spans="12:15" x14ac:dyDescent="0.25">
      <c r="L871" s="481"/>
      <c r="M871" s="481"/>
      <c r="N871" s="481"/>
      <c r="O871" s="481"/>
    </row>
    <row r="872" spans="12:15" x14ac:dyDescent="0.25">
      <c r="L872" s="481"/>
      <c r="M872" s="481"/>
      <c r="N872" s="481"/>
      <c r="O872" s="481"/>
    </row>
    <row r="873" spans="12:15" x14ac:dyDescent="0.25">
      <c r="L873" s="481"/>
      <c r="M873" s="481"/>
      <c r="N873" s="481"/>
      <c r="O873" s="481"/>
    </row>
    <row r="874" spans="12:15" x14ac:dyDescent="0.25">
      <c r="L874" s="481"/>
      <c r="M874" s="481"/>
      <c r="N874" s="481"/>
      <c r="O874" s="481"/>
    </row>
    <row r="875" spans="12:15" x14ac:dyDescent="0.25">
      <c r="L875" s="481"/>
      <c r="M875" s="481"/>
      <c r="N875" s="481"/>
      <c r="O875" s="481"/>
    </row>
    <row r="876" spans="12:15" x14ac:dyDescent="0.25">
      <c r="L876" s="481"/>
      <c r="M876" s="481"/>
      <c r="N876" s="481"/>
      <c r="O876" s="481"/>
    </row>
    <row r="877" spans="12:15" x14ac:dyDescent="0.25">
      <c r="L877" s="481"/>
      <c r="M877" s="481"/>
      <c r="N877" s="481"/>
      <c r="O877" s="481"/>
    </row>
    <row r="878" spans="12:15" x14ac:dyDescent="0.25">
      <c r="L878" s="481"/>
      <c r="M878" s="481"/>
      <c r="N878" s="481"/>
      <c r="O878" s="48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4"/>
  <sheetViews>
    <sheetView workbookViewId="0">
      <selection activeCell="Q36" sqref="Q36"/>
    </sheetView>
  </sheetViews>
  <sheetFormatPr defaultRowHeight="15" x14ac:dyDescent="0.25"/>
  <cols>
    <col min="1" max="1" width="27.7109375" style="1147" customWidth="1"/>
    <col min="2" max="2" width="19.85546875" style="1147" customWidth="1"/>
    <col min="3" max="3" width="11.140625" style="1044" customWidth="1"/>
    <col min="4" max="4" width="6.7109375" style="1035" customWidth="1"/>
    <col min="5" max="5" width="6.7109375" style="1155" customWidth="1"/>
    <col min="6" max="6" width="9.5703125" style="1155" customWidth="1"/>
    <col min="7" max="7" width="15.42578125" style="1036" customWidth="1"/>
    <col min="8" max="8" width="8.5703125" style="1158" customWidth="1"/>
    <col min="9" max="9" width="16.42578125" style="987" customWidth="1"/>
  </cols>
  <sheetData>
    <row r="1" spans="1:9" x14ac:dyDescent="0.25">
      <c r="A1" s="823"/>
      <c r="B1" s="1160"/>
      <c r="C1" s="1026"/>
      <c r="D1" s="826"/>
      <c r="E1" s="828"/>
      <c r="F1" s="826" t="s">
        <v>0</v>
      </c>
      <c r="G1" s="1027"/>
      <c r="H1" s="1028"/>
      <c r="I1" s="1160"/>
    </row>
    <row r="2" spans="1:9" x14ac:dyDescent="0.25">
      <c r="A2" s="823"/>
      <c r="B2" s="1160"/>
      <c r="C2" s="1029"/>
      <c r="D2" s="826"/>
      <c r="E2" s="828"/>
      <c r="F2" s="826" t="s">
        <v>1</v>
      </c>
      <c r="G2" s="1027"/>
      <c r="H2" s="1028"/>
      <c r="I2" s="1160"/>
    </row>
    <row r="3" spans="1:9" x14ac:dyDescent="0.25">
      <c r="A3" s="823"/>
      <c r="B3" s="1160"/>
      <c r="C3" s="1029"/>
      <c r="D3" s="826"/>
      <c r="E3" s="828"/>
      <c r="F3" s="826" t="s">
        <v>2</v>
      </c>
      <c r="G3" s="826"/>
      <c r="H3" s="1028"/>
      <c r="I3" s="1160"/>
    </row>
    <row r="4" spans="1:9" x14ac:dyDescent="0.25">
      <c r="A4" s="823"/>
      <c r="B4" s="1160"/>
      <c r="C4" s="1029"/>
      <c r="D4" s="826"/>
      <c r="E4" s="828"/>
      <c r="F4" s="826"/>
      <c r="G4" s="826"/>
      <c r="H4" s="1028"/>
      <c r="I4" s="1160"/>
    </row>
    <row r="5" spans="1:9" x14ac:dyDescent="0.25">
      <c r="A5" s="823"/>
      <c r="B5" s="1161"/>
      <c r="C5" s="826" t="s">
        <v>3</v>
      </c>
      <c r="D5" s="826"/>
      <c r="E5" s="826"/>
      <c r="F5" s="828"/>
      <c r="G5" s="828"/>
      <c r="H5" s="824"/>
      <c r="I5" s="1160"/>
    </row>
    <row r="6" spans="1:9" x14ac:dyDescent="0.25">
      <c r="A6" s="823"/>
      <c r="B6" s="1162" t="s">
        <v>4</v>
      </c>
      <c r="C6" s="824"/>
      <c r="D6" s="826"/>
      <c r="E6" s="826"/>
      <c r="F6" s="828"/>
      <c r="G6" s="828"/>
      <c r="H6" s="824"/>
      <c r="I6" s="1160"/>
    </row>
    <row r="7" spans="1:9" x14ac:dyDescent="0.25">
      <c r="A7" s="1030"/>
      <c r="B7" s="1161"/>
      <c r="C7" s="824"/>
      <c r="D7" s="826"/>
      <c r="E7" s="989" t="s">
        <v>5</v>
      </c>
      <c r="F7" s="828"/>
      <c r="G7" s="828"/>
      <c r="H7" s="1031"/>
      <c r="I7" s="1163"/>
    </row>
    <row r="8" spans="1:9" x14ac:dyDescent="0.25">
      <c r="A8" s="1030"/>
      <c r="B8" s="1032"/>
      <c r="C8" s="1031"/>
      <c r="D8" s="826" t="s">
        <v>6</v>
      </c>
      <c r="E8" s="826"/>
      <c r="F8" s="828"/>
      <c r="G8" s="1033"/>
      <c r="H8" s="1031"/>
      <c r="I8" s="1034"/>
    </row>
    <row r="9" spans="1:9" ht="15.75" thickBot="1" x14ac:dyDescent="0.3">
      <c r="A9" s="821" t="s">
        <v>7</v>
      </c>
      <c r="B9" s="845"/>
      <c r="C9" s="845"/>
      <c r="E9" s="1035"/>
      <c r="F9" s="1035"/>
      <c r="H9" s="1037"/>
      <c r="I9" s="845"/>
    </row>
    <row r="10" spans="1:9" x14ac:dyDescent="0.25">
      <c r="A10" s="1038" t="s">
        <v>8</v>
      </c>
      <c r="B10" s="911"/>
      <c r="C10" s="1039" t="s">
        <v>9</v>
      </c>
      <c r="D10" s="1208" t="s">
        <v>11</v>
      </c>
      <c r="E10" s="1209"/>
      <c r="F10" s="1210"/>
      <c r="G10" s="1040" t="s">
        <v>12</v>
      </c>
      <c r="H10" s="1041" t="s">
        <v>13</v>
      </c>
      <c r="I10" s="1039" t="s">
        <v>14</v>
      </c>
    </row>
    <row r="11" spans="1:9" ht="15.75" thickBot="1" x14ac:dyDescent="0.3">
      <c r="A11" s="910" t="s">
        <v>15</v>
      </c>
      <c r="B11" s="911"/>
      <c r="C11" s="1039" t="s">
        <v>16</v>
      </c>
      <c r="D11" s="1042"/>
      <c r="E11" s="1043"/>
      <c r="F11" s="1043"/>
      <c r="G11" s="1044" t="s">
        <v>18</v>
      </c>
      <c r="H11" s="1045"/>
    </row>
    <row r="12" spans="1:9" ht="15.75" thickBot="1" x14ac:dyDescent="0.3">
      <c r="A12" s="1046"/>
      <c r="B12" s="1047"/>
      <c r="C12" s="1048"/>
      <c r="D12" s="1049" t="s">
        <v>21</v>
      </c>
      <c r="E12" s="1049" t="s">
        <v>22</v>
      </c>
      <c r="F12" s="1050" t="s">
        <v>23</v>
      </c>
      <c r="G12" s="1051" t="s">
        <v>24</v>
      </c>
      <c r="H12" s="1052" t="s">
        <v>25</v>
      </c>
      <c r="I12" s="1053"/>
    </row>
    <row r="13" spans="1:9" x14ac:dyDescent="0.25">
      <c r="A13" s="1038"/>
      <c r="B13" s="830" t="s">
        <v>26</v>
      </c>
      <c r="C13" s="1054"/>
      <c r="D13" s="1055"/>
      <c r="E13" s="1055"/>
      <c r="F13" s="1056"/>
      <c r="G13" s="1044"/>
      <c r="H13" s="1057"/>
      <c r="I13" s="1058"/>
    </row>
    <row r="14" spans="1:9" ht="26.25" x14ac:dyDescent="0.25">
      <c r="A14" s="858" t="s">
        <v>27</v>
      </c>
      <c r="B14" s="859"/>
      <c r="C14" s="860">
        <v>83</v>
      </c>
      <c r="D14" s="861">
        <v>3.8</v>
      </c>
      <c r="E14" s="861">
        <v>5.0999999999999996</v>
      </c>
      <c r="F14" s="862">
        <v>12.3</v>
      </c>
      <c r="G14" s="861">
        <v>110.3</v>
      </c>
      <c r="H14" s="863">
        <v>7.0000000000000007E-2</v>
      </c>
      <c r="I14" s="864" t="s">
        <v>28</v>
      </c>
    </row>
    <row r="15" spans="1:9" x14ac:dyDescent="0.25">
      <c r="A15" s="1003" t="s">
        <v>35</v>
      </c>
      <c r="B15" s="1004"/>
      <c r="C15" s="1005" t="s">
        <v>36</v>
      </c>
      <c r="D15" s="1006">
        <v>2.6</v>
      </c>
      <c r="E15" s="1007">
        <v>2</v>
      </c>
      <c r="F15" s="1008">
        <v>11.9</v>
      </c>
      <c r="G15" s="1007">
        <v>76</v>
      </c>
      <c r="H15" s="1006">
        <v>1.2</v>
      </c>
      <c r="I15" s="987" t="s">
        <v>37</v>
      </c>
    </row>
    <row r="16" spans="1:9" ht="26.25" x14ac:dyDescent="0.25">
      <c r="A16" s="1059" t="s">
        <v>41</v>
      </c>
      <c r="B16" s="911"/>
      <c r="C16" s="991" t="s">
        <v>42</v>
      </c>
      <c r="D16" s="998">
        <v>1.9</v>
      </c>
      <c r="E16" s="912">
        <v>4.4000000000000004</v>
      </c>
      <c r="F16" s="999">
        <v>13</v>
      </c>
      <c r="G16" s="912">
        <v>99</v>
      </c>
      <c r="H16" s="1060"/>
      <c r="I16" s="987" t="s">
        <v>43</v>
      </c>
    </row>
    <row r="17" spans="1:9" ht="15.75" thickBot="1" x14ac:dyDescent="0.3">
      <c r="A17" s="910" t="s">
        <v>46</v>
      </c>
      <c r="B17" s="1061"/>
      <c r="C17" s="912">
        <v>70</v>
      </c>
      <c r="D17" s="998">
        <v>1.05</v>
      </c>
      <c r="E17" s="912">
        <v>0.35</v>
      </c>
      <c r="F17" s="999">
        <v>10.7</v>
      </c>
      <c r="G17" s="912">
        <v>50</v>
      </c>
      <c r="H17" s="1062">
        <v>7</v>
      </c>
      <c r="I17" s="987" t="s">
        <v>47</v>
      </c>
    </row>
    <row r="18" spans="1:9" ht="15.75" thickBot="1" x14ac:dyDescent="0.3">
      <c r="A18" s="1164" t="s">
        <v>48</v>
      </c>
      <c r="B18" s="1063"/>
      <c r="C18" s="1165">
        <v>350</v>
      </c>
      <c r="D18" s="1166">
        <f>SUM(D13:D17)</f>
        <v>9.3500000000000014</v>
      </c>
      <c r="E18" s="1166">
        <f>SUM(E13:E17)</f>
        <v>11.85</v>
      </c>
      <c r="F18" s="1166">
        <f>SUM(F13:F17)</f>
        <v>47.900000000000006</v>
      </c>
      <c r="G18" s="1166">
        <f>SUM(G13:G17)</f>
        <v>335.3</v>
      </c>
      <c r="H18" s="1166">
        <f>SUM(H13:H17)</f>
        <v>8.27</v>
      </c>
      <c r="I18" s="1064"/>
    </row>
    <row r="19" spans="1:9" x14ac:dyDescent="0.25">
      <c r="A19" s="1065"/>
      <c r="B19" s="830" t="s">
        <v>49</v>
      </c>
      <c r="C19" s="1039"/>
      <c r="D19" s="912"/>
      <c r="E19" s="912"/>
      <c r="F19" s="912"/>
      <c r="G19" s="1066"/>
      <c r="H19" s="1000"/>
      <c r="I19" s="1058"/>
    </row>
    <row r="20" spans="1:9" ht="15.75" thickBot="1" x14ac:dyDescent="0.3">
      <c r="A20" s="910" t="s">
        <v>50</v>
      </c>
      <c r="B20" s="1061"/>
      <c r="C20" s="1039">
        <v>90</v>
      </c>
      <c r="D20" s="998">
        <v>0.75</v>
      </c>
      <c r="E20" s="912">
        <v>0</v>
      </c>
      <c r="F20" s="999">
        <v>10</v>
      </c>
      <c r="G20" s="912">
        <v>43</v>
      </c>
      <c r="H20" s="1000">
        <v>3</v>
      </c>
      <c r="I20" s="987" t="s">
        <v>51</v>
      </c>
    </row>
    <row r="21" spans="1:9" ht="15.75" thickBot="1" x14ac:dyDescent="0.3">
      <c r="A21" s="1164" t="s">
        <v>48</v>
      </c>
      <c r="B21" s="1063"/>
      <c r="C21" s="1165">
        <v>90</v>
      </c>
      <c r="D21" s="990">
        <f>SUM(D20)</f>
        <v>0.75</v>
      </c>
      <c r="E21" s="990">
        <f>SUM(E20)</f>
        <v>0</v>
      </c>
      <c r="F21" s="990">
        <f>SUM(F20)</f>
        <v>10</v>
      </c>
      <c r="G21" s="990">
        <f>SUM(G20)</f>
        <v>43</v>
      </c>
      <c r="H21" s="990">
        <f>SUM(H20)</f>
        <v>3</v>
      </c>
      <c r="I21" s="1064"/>
    </row>
    <row r="22" spans="1:9" x14ac:dyDescent="0.25">
      <c r="A22" s="1038"/>
      <c r="B22" s="830" t="s">
        <v>52</v>
      </c>
      <c r="C22" s="1067"/>
      <c r="D22" s="1067"/>
      <c r="E22" s="1068"/>
      <c r="F22" s="1067"/>
      <c r="G22" s="1069"/>
      <c r="H22" s="1057"/>
      <c r="I22" s="897"/>
    </row>
    <row r="23" spans="1:9" x14ac:dyDescent="0.25">
      <c r="A23" s="910" t="s">
        <v>53</v>
      </c>
      <c r="B23" s="859"/>
      <c r="C23" s="912">
        <v>50</v>
      </c>
      <c r="D23" s="914">
        <v>0.35</v>
      </c>
      <c r="E23" s="915">
        <v>0.05</v>
      </c>
      <c r="F23" s="913">
        <v>0.35</v>
      </c>
      <c r="G23" s="914">
        <v>3.5</v>
      </c>
      <c r="H23" s="916">
        <v>3.5</v>
      </c>
      <c r="I23" s="987" t="s">
        <v>54</v>
      </c>
    </row>
    <row r="24" spans="1:9" ht="26.25" x14ac:dyDescent="0.25">
      <c r="A24" s="910" t="s">
        <v>56</v>
      </c>
      <c r="B24" s="911"/>
      <c r="C24" s="991" t="s">
        <v>57</v>
      </c>
      <c r="D24" s="912">
        <v>6</v>
      </c>
      <c r="E24" s="999">
        <v>4.5</v>
      </c>
      <c r="F24" s="912">
        <v>12</v>
      </c>
      <c r="G24" s="999">
        <v>112.5</v>
      </c>
      <c r="H24" s="1070">
        <v>4.2</v>
      </c>
      <c r="I24" s="987" t="s">
        <v>58</v>
      </c>
    </row>
    <row r="25" spans="1:9" x14ac:dyDescent="0.25">
      <c r="A25" s="910" t="s">
        <v>65</v>
      </c>
      <c r="B25" s="911"/>
      <c r="C25" s="912" t="s">
        <v>66</v>
      </c>
      <c r="D25" s="912">
        <v>8.6</v>
      </c>
      <c r="E25" s="999">
        <v>8.5</v>
      </c>
      <c r="F25" s="912">
        <v>8.6</v>
      </c>
      <c r="G25" s="999">
        <v>145</v>
      </c>
      <c r="H25" s="1000">
        <v>0.33</v>
      </c>
      <c r="I25" s="987" t="s">
        <v>67</v>
      </c>
    </row>
    <row r="26" spans="1:9" x14ac:dyDescent="0.25">
      <c r="A26" s="910" t="s">
        <v>70</v>
      </c>
      <c r="B26" s="1061"/>
      <c r="C26" s="912">
        <v>130</v>
      </c>
      <c r="D26" s="912">
        <v>2.86</v>
      </c>
      <c r="E26" s="999">
        <v>4.2</v>
      </c>
      <c r="F26" s="912">
        <v>12.2</v>
      </c>
      <c r="G26" s="999">
        <v>98</v>
      </c>
      <c r="H26" s="1000">
        <v>21.4</v>
      </c>
      <c r="I26" s="987" t="s">
        <v>71</v>
      </c>
    </row>
    <row r="27" spans="1:9" x14ac:dyDescent="0.25">
      <c r="A27" s="910" t="s">
        <v>74</v>
      </c>
      <c r="B27" s="911"/>
      <c r="C27" s="912">
        <v>130</v>
      </c>
      <c r="D27" s="914"/>
      <c r="E27" s="915"/>
      <c r="F27" s="913">
        <v>13</v>
      </c>
      <c r="G27" s="914">
        <v>52</v>
      </c>
      <c r="H27" s="916"/>
      <c r="I27" s="987" t="s">
        <v>75</v>
      </c>
    </row>
    <row r="28" spans="1:9" x14ac:dyDescent="0.25">
      <c r="A28" s="1059" t="s">
        <v>68</v>
      </c>
      <c r="B28" s="911"/>
      <c r="C28" s="1039">
        <v>15</v>
      </c>
      <c r="D28" s="912">
        <v>1.2</v>
      </c>
      <c r="E28" s="999">
        <v>0.15</v>
      </c>
      <c r="F28" s="912">
        <v>7.3</v>
      </c>
      <c r="G28" s="999">
        <v>36</v>
      </c>
      <c r="H28" s="1000">
        <v>0</v>
      </c>
    </row>
    <row r="29" spans="1:9" ht="15.75" thickBot="1" x14ac:dyDescent="0.3">
      <c r="A29" s="910" t="s">
        <v>78</v>
      </c>
      <c r="B29" s="911"/>
      <c r="C29" s="912">
        <v>30</v>
      </c>
      <c r="D29" s="912">
        <v>1.5</v>
      </c>
      <c r="E29" s="999">
        <v>0.3</v>
      </c>
      <c r="F29" s="912">
        <v>14.3</v>
      </c>
      <c r="G29" s="999">
        <v>66</v>
      </c>
      <c r="H29" s="1000"/>
    </row>
    <row r="30" spans="1:9" ht="15.75" thickBot="1" x14ac:dyDescent="0.3">
      <c r="A30" s="1164" t="s">
        <v>48</v>
      </c>
      <c r="B30" s="1063"/>
      <c r="C30" s="847">
        <v>572</v>
      </c>
      <c r="D30" s="848">
        <f>SUM(D22:D29)</f>
        <v>20.509999999999998</v>
      </c>
      <c r="E30" s="848">
        <f>SUM(E22:E29)</f>
        <v>17.7</v>
      </c>
      <c r="F30" s="848">
        <f>SUM(F22:F29)</f>
        <v>67.75</v>
      </c>
      <c r="G30" s="848">
        <f>SUM(G22:G29)</f>
        <v>513</v>
      </c>
      <c r="H30" s="848">
        <f>SUM(H22:H29)</f>
        <v>29.43</v>
      </c>
      <c r="I30" s="1064"/>
    </row>
    <row r="31" spans="1:9" x14ac:dyDescent="0.25">
      <c r="A31" s="910"/>
      <c r="B31" s="859" t="s">
        <v>79</v>
      </c>
      <c r="C31" s="912"/>
      <c r="D31" s="998"/>
      <c r="E31" s="912"/>
      <c r="F31" s="1071"/>
      <c r="G31" s="1072"/>
      <c r="H31" s="1073"/>
      <c r="I31" s="864"/>
    </row>
    <row r="32" spans="1:9" x14ac:dyDescent="0.25">
      <c r="A32" s="1074" t="s">
        <v>80</v>
      </c>
      <c r="B32" s="911"/>
      <c r="C32" s="912">
        <v>50</v>
      </c>
      <c r="D32" s="998">
        <v>3</v>
      </c>
      <c r="E32" s="912">
        <v>2.7</v>
      </c>
      <c r="F32" s="999">
        <v>22</v>
      </c>
      <c r="G32" s="998">
        <v>124.3</v>
      </c>
      <c r="H32" s="1000">
        <v>0</v>
      </c>
      <c r="I32" s="987" t="s">
        <v>81</v>
      </c>
    </row>
    <row r="33" spans="1:9" x14ac:dyDescent="0.25">
      <c r="A33" s="1059" t="s">
        <v>87</v>
      </c>
      <c r="B33" s="911"/>
      <c r="C33" s="912">
        <v>130</v>
      </c>
      <c r="D33" s="912">
        <v>4</v>
      </c>
      <c r="E33" s="912">
        <v>3.25</v>
      </c>
      <c r="F33" s="912">
        <v>5.0999999999999996</v>
      </c>
      <c r="G33" s="998">
        <v>65.5</v>
      </c>
      <c r="H33" s="1000">
        <v>1.05</v>
      </c>
      <c r="I33" s="987" t="s">
        <v>88</v>
      </c>
    </row>
    <row r="34" spans="1:9" ht="15.75" thickBot="1" x14ac:dyDescent="0.3">
      <c r="A34" s="910" t="s">
        <v>90</v>
      </c>
      <c r="B34" s="911"/>
      <c r="C34" s="991" t="s">
        <v>91</v>
      </c>
      <c r="D34" s="914">
        <v>0.03</v>
      </c>
      <c r="E34" s="915">
        <v>0.01</v>
      </c>
      <c r="F34" s="913">
        <v>5.6</v>
      </c>
      <c r="G34" s="914">
        <v>22.75</v>
      </c>
      <c r="H34" s="992">
        <v>1.59</v>
      </c>
      <c r="I34" s="987" t="s">
        <v>92</v>
      </c>
    </row>
    <row r="35" spans="1:9" ht="15.75" thickBot="1" x14ac:dyDescent="0.3">
      <c r="A35" s="1164" t="s">
        <v>48</v>
      </c>
      <c r="B35" s="1063"/>
      <c r="C35" s="847">
        <v>286.5</v>
      </c>
      <c r="D35" s="990">
        <f>SUM(D31:D34)</f>
        <v>7.03</v>
      </c>
      <c r="E35" s="990">
        <f>SUM(E31:E34)</f>
        <v>5.96</v>
      </c>
      <c r="F35" s="990">
        <f>SUM(F31:F34)</f>
        <v>32.700000000000003</v>
      </c>
      <c r="G35" s="990">
        <f>SUM(G31:G34)</f>
        <v>212.55</v>
      </c>
      <c r="H35" s="990">
        <f>SUM(H31:H34)</f>
        <v>2.64</v>
      </c>
      <c r="I35" s="1064"/>
    </row>
    <row r="36" spans="1:9" ht="15.75" thickBot="1" x14ac:dyDescent="0.3">
      <c r="A36" s="1167" t="s">
        <v>94</v>
      </c>
      <c r="B36" s="1020"/>
      <c r="C36" s="1075">
        <f t="shared" ref="C36:H36" si="0">C18+C21+C30+C35</f>
        <v>1298.5</v>
      </c>
      <c r="D36" s="1168">
        <f t="shared" si="0"/>
        <v>37.64</v>
      </c>
      <c r="E36" s="1168">
        <f t="shared" si="0"/>
        <v>35.51</v>
      </c>
      <c r="F36" s="1168">
        <f t="shared" si="0"/>
        <v>158.35000000000002</v>
      </c>
      <c r="G36" s="1168">
        <f t="shared" si="0"/>
        <v>1103.8499999999999</v>
      </c>
      <c r="H36" s="1168">
        <f t="shared" si="0"/>
        <v>43.34</v>
      </c>
      <c r="I36" s="1076"/>
    </row>
    <row r="37" spans="1:9" x14ac:dyDescent="0.25">
      <c r="A37" s="911"/>
      <c r="B37" s="1077"/>
      <c r="C37" s="1078"/>
      <c r="D37" s="999"/>
      <c r="E37" s="999"/>
      <c r="F37" s="999"/>
      <c r="G37" s="1072"/>
      <c r="H37" s="1079"/>
      <c r="I37" s="911"/>
    </row>
    <row r="38" spans="1:9" ht="15.75" thickBot="1" x14ac:dyDescent="0.3">
      <c r="A38" s="821" t="s">
        <v>95</v>
      </c>
      <c r="B38" s="845"/>
      <c r="C38" s="845"/>
      <c r="E38" s="1035"/>
      <c r="F38" s="1035"/>
      <c r="H38" s="1037"/>
      <c r="I38" s="845"/>
    </row>
    <row r="39" spans="1:9" x14ac:dyDescent="0.25">
      <c r="A39" s="1038" t="s">
        <v>8</v>
      </c>
      <c r="B39" s="1077"/>
      <c r="C39" s="1054" t="s">
        <v>9</v>
      </c>
      <c r="D39" s="1208" t="s">
        <v>11</v>
      </c>
      <c r="E39" s="1209"/>
      <c r="F39" s="1210"/>
      <c r="G39" s="1040" t="s">
        <v>12</v>
      </c>
      <c r="H39" s="1080" t="s">
        <v>13</v>
      </c>
      <c r="I39" s="1039" t="s">
        <v>14</v>
      </c>
    </row>
    <row r="40" spans="1:9" ht="15.75" thickBot="1" x14ac:dyDescent="0.3">
      <c r="A40" s="910" t="s">
        <v>15</v>
      </c>
      <c r="B40" s="911"/>
      <c r="C40" s="1039" t="s">
        <v>16</v>
      </c>
      <c r="D40" s="1042"/>
      <c r="E40" s="1043"/>
      <c r="F40" s="1043"/>
      <c r="G40" s="1044" t="s">
        <v>18</v>
      </c>
      <c r="H40" s="1045"/>
    </row>
    <row r="41" spans="1:9" ht="15.75" thickBot="1" x14ac:dyDescent="0.3">
      <c r="A41" s="1046"/>
      <c r="B41" s="1047"/>
      <c r="C41" s="1048"/>
      <c r="D41" s="1049" t="s">
        <v>21</v>
      </c>
      <c r="E41" s="1081" t="s">
        <v>22</v>
      </c>
      <c r="F41" s="1049" t="s">
        <v>23</v>
      </c>
      <c r="G41" s="1051" t="s">
        <v>24</v>
      </c>
      <c r="H41" s="1052" t="s">
        <v>25</v>
      </c>
      <c r="I41" s="1053"/>
    </row>
    <row r="42" spans="1:9" x14ac:dyDescent="0.25">
      <c r="A42" s="1038"/>
      <c r="B42" s="830" t="s">
        <v>26</v>
      </c>
      <c r="C42" s="1054"/>
      <c r="D42" s="1082"/>
      <c r="E42" s="1083"/>
      <c r="F42" s="1083"/>
      <c r="G42" s="1084"/>
      <c r="H42" s="1057"/>
      <c r="I42" s="1058"/>
    </row>
    <row r="43" spans="1:9" x14ac:dyDescent="0.25">
      <c r="A43" s="910" t="s">
        <v>96</v>
      </c>
      <c r="B43" s="911"/>
      <c r="C43" s="912" t="s">
        <v>97</v>
      </c>
      <c r="D43" s="914">
        <v>4.5</v>
      </c>
      <c r="E43" s="915">
        <v>4.5</v>
      </c>
      <c r="F43" s="915">
        <v>20</v>
      </c>
      <c r="G43" s="914">
        <v>138.5</v>
      </c>
      <c r="H43" s="916">
        <v>0.16</v>
      </c>
      <c r="I43" s="987" t="s">
        <v>98</v>
      </c>
    </row>
    <row r="44" spans="1:9" x14ac:dyDescent="0.25">
      <c r="A44" s="1059" t="s">
        <v>100</v>
      </c>
      <c r="B44" s="911"/>
      <c r="C44" s="912">
        <v>160</v>
      </c>
      <c r="D44" s="914">
        <v>2</v>
      </c>
      <c r="E44" s="915">
        <v>2.2000000000000002</v>
      </c>
      <c r="F44" s="915">
        <v>11.3</v>
      </c>
      <c r="G44" s="914">
        <v>73</v>
      </c>
      <c r="H44" s="992">
        <v>0.32</v>
      </c>
      <c r="I44" s="987" t="s">
        <v>101</v>
      </c>
    </row>
    <row r="45" spans="1:9" ht="15.75" thickBot="1" x14ac:dyDescent="0.3">
      <c r="A45" s="1059" t="s">
        <v>103</v>
      </c>
      <c r="B45" s="911"/>
      <c r="C45" s="991" t="s">
        <v>104</v>
      </c>
      <c r="D45" s="914">
        <v>3.5</v>
      </c>
      <c r="E45" s="915">
        <v>5.95</v>
      </c>
      <c r="F45" s="913">
        <v>12.9</v>
      </c>
      <c r="G45" s="914">
        <v>119</v>
      </c>
      <c r="H45" s="992">
        <v>0.15</v>
      </c>
      <c r="I45" s="987" t="s">
        <v>105</v>
      </c>
    </row>
    <row r="46" spans="1:9" ht="15.75" thickBot="1" x14ac:dyDescent="0.3">
      <c r="A46" s="1169" t="s">
        <v>48</v>
      </c>
      <c r="B46" s="880"/>
      <c r="C46" s="1165">
        <v>350</v>
      </c>
      <c r="D46" s="997">
        <f>SUM(D42:D45)</f>
        <v>10</v>
      </c>
      <c r="E46" s="997">
        <f>SUM(E42:E45)</f>
        <v>12.65</v>
      </c>
      <c r="F46" s="997">
        <f>SUM(F42:F45)</f>
        <v>44.2</v>
      </c>
      <c r="G46" s="997">
        <f>SUM(G42:G45)</f>
        <v>330.5</v>
      </c>
      <c r="H46" s="997">
        <f>SUM(H42:H45)</f>
        <v>0.63</v>
      </c>
      <c r="I46" s="884"/>
    </row>
    <row r="47" spans="1:9" x14ac:dyDescent="0.25">
      <c r="A47" s="1059"/>
      <c r="B47" s="859" t="s">
        <v>49</v>
      </c>
      <c r="C47" s="991"/>
      <c r="D47" s="1085"/>
      <c r="E47" s="1085"/>
      <c r="F47" s="1085"/>
      <c r="G47" s="1086"/>
      <c r="H47" s="1000"/>
    </row>
    <row r="48" spans="1:9" ht="15.75" thickBot="1" x14ac:dyDescent="0.3">
      <c r="A48" s="910" t="s">
        <v>46</v>
      </c>
      <c r="B48" s="1061"/>
      <c r="C48" s="912">
        <v>70</v>
      </c>
      <c r="D48" s="998">
        <v>0</v>
      </c>
      <c r="E48" s="912">
        <v>0</v>
      </c>
      <c r="F48" s="999">
        <v>2.2999999999999998</v>
      </c>
      <c r="G48" s="912">
        <v>9.1999999999999993</v>
      </c>
      <c r="H48" s="1062">
        <v>7</v>
      </c>
      <c r="I48" s="987" t="s">
        <v>47</v>
      </c>
    </row>
    <row r="49" spans="1:9" ht="15.75" thickBot="1" x14ac:dyDescent="0.3">
      <c r="A49" s="1164" t="s">
        <v>48</v>
      </c>
      <c r="B49" s="880"/>
      <c r="C49" s="1165">
        <v>70</v>
      </c>
      <c r="D49" s="990">
        <f>SUM(D48)</f>
        <v>0</v>
      </c>
      <c r="E49" s="990">
        <f t="shared" ref="E49:H49" si="1">SUM(E48)</f>
        <v>0</v>
      </c>
      <c r="F49" s="990">
        <f t="shared" si="1"/>
        <v>2.2999999999999998</v>
      </c>
      <c r="G49" s="990">
        <f t="shared" si="1"/>
        <v>9.1999999999999993</v>
      </c>
      <c r="H49" s="990">
        <f t="shared" si="1"/>
        <v>7</v>
      </c>
      <c r="I49" s="884"/>
    </row>
    <row r="50" spans="1:9" x14ac:dyDescent="0.25">
      <c r="A50" s="1038"/>
      <c r="B50" s="830" t="s">
        <v>52</v>
      </c>
      <c r="C50" s="1087"/>
      <c r="D50" s="1088"/>
      <c r="E50" s="1088"/>
      <c r="F50" s="1067"/>
      <c r="G50" s="1089"/>
      <c r="H50" s="1057"/>
      <c r="I50" s="897"/>
    </row>
    <row r="51" spans="1:9" x14ac:dyDescent="0.25">
      <c r="A51" s="910" t="s">
        <v>107</v>
      </c>
      <c r="B51" s="859"/>
      <c r="C51" s="912">
        <v>40</v>
      </c>
      <c r="D51" s="913">
        <v>0.76</v>
      </c>
      <c r="E51" s="915">
        <v>3.56</v>
      </c>
      <c r="F51" s="913">
        <v>3.08</v>
      </c>
      <c r="G51" s="915">
        <v>47.6</v>
      </c>
      <c r="H51" s="988">
        <v>2.8</v>
      </c>
      <c r="I51" s="916"/>
    </row>
    <row r="52" spans="1:9" ht="26.25" x14ac:dyDescent="0.25">
      <c r="A52" s="910" t="s">
        <v>109</v>
      </c>
      <c r="B52" s="1090"/>
      <c r="C52" s="1071" t="s">
        <v>57</v>
      </c>
      <c r="D52" s="999">
        <v>8.6999999999999993</v>
      </c>
      <c r="E52" s="912">
        <v>5.2</v>
      </c>
      <c r="F52" s="999">
        <v>16</v>
      </c>
      <c r="G52" s="998">
        <v>145</v>
      </c>
      <c r="H52" s="1000">
        <v>4</v>
      </c>
      <c r="I52" s="987" t="s">
        <v>110</v>
      </c>
    </row>
    <row r="53" spans="1:9" x14ac:dyDescent="0.25">
      <c r="A53" s="1003" t="s">
        <v>111</v>
      </c>
      <c r="B53" s="939"/>
      <c r="C53" s="1007">
        <v>80</v>
      </c>
      <c r="D53" s="1006">
        <v>3.2</v>
      </c>
      <c r="E53" s="1007">
        <v>5.2</v>
      </c>
      <c r="F53" s="1008">
        <v>7.2</v>
      </c>
      <c r="G53" s="1007">
        <v>88</v>
      </c>
      <c r="H53" s="1091"/>
      <c r="I53" s="987" t="s">
        <v>112</v>
      </c>
    </row>
    <row r="54" spans="1:9" x14ac:dyDescent="0.25">
      <c r="A54" s="910" t="s">
        <v>118</v>
      </c>
      <c r="B54" s="911"/>
      <c r="C54" s="912">
        <v>100</v>
      </c>
      <c r="D54" s="998">
        <v>1.87</v>
      </c>
      <c r="E54" s="912">
        <v>5.3</v>
      </c>
      <c r="F54" s="999">
        <v>8.1999999999999993</v>
      </c>
      <c r="G54" s="912">
        <v>88</v>
      </c>
      <c r="H54" s="1062">
        <v>7.3</v>
      </c>
      <c r="I54" s="987" t="s">
        <v>119</v>
      </c>
    </row>
    <row r="55" spans="1:9" x14ac:dyDescent="0.25">
      <c r="A55" s="910" t="s">
        <v>120</v>
      </c>
      <c r="B55" s="911"/>
      <c r="C55" s="912">
        <v>130</v>
      </c>
      <c r="D55" s="914">
        <v>0.1</v>
      </c>
      <c r="E55" s="915">
        <v>0.1</v>
      </c>
      <c r="F55" s="913">
        <v>10.199999999999999</v>
      </c>
      <c r="G55" s="915">
        <v>42</v>
      </c>
      <c r="H55" s="992">
        <v>1.2</v>
      </c>
      <c r="I55" s="987" t="s">
        <v>121</v>
      </c>
    </row>
    <row r="56" spans="1:9" ht="15.75" thickBot="1" x14ac:dyDescent="0.3">
      <c r="A56" s="910" t="s">
        <v>78</v>
      </c>
      <c r="B56" s="911"/>
      <c r="C56" s="912">
        <v>30</v>
      </c>
      <c r="D56" s="912">
        <v>1.5</v>
      </c>
      <c r="E56" s="999">
        <v>0.3</v>
      </c>
      <c r="F56" s="912">
        <v>14.3</v>
      </c>
      <c r="G56" s="999">
        <v>65.900000000000006</v>
      </c>
      <c r="H56" s="1000"/>
    </row>
    <row r="57" spans="1:9" ht="15.75" thickBot="1" x14ac:dyDescent="0.3">
      <c r="A57" s="1164" t="s">
        <v>48</v>
      </c>
      <c r="B57" s="880"/>
      <c r="C57" s="847">
        <v>540</v>
      </c>
      <c r="D57" s="1170">
        <f>SUM(D50:D56)</f>
        <v>16.130000000000003</v>
      </c>
      <c r="E57" s="1170">
        <f>SUM(E50:E56)</f>
        <v>19.660000000000004</v>
      </c>
      <c r="F57" s="1170">
        <f>SUM(F50:F56)</f>
        <v>58.97999999999999</v>
      </c>
      <c r="G57" s="1170">
        <f>SUM(G50:G56)</f>
        <v>476.5</v>
      </c>
      <c r="H57" s="1170">
        <f>SUM(H50:H56)</f>
        <v>15.299999999999999</v>
      </c>
      <c r="I57" s="884"/>
    </row>
    <row r="58" spans="1:9" x14ac:dyDescent="0.25">
      <c r="A58" s="910"/>
      <c r="B58" s="859" t="s">
        <v>79</v>
      </c>
      <c r="C58" s="991"/>
      <c r="D58" s="912"/>
      <c r="E58" s="912"/>
      <c r="F58" s="912"/>
      <c r="G58" s="1086"/>
      <c r="H58" s="1073"/>
      <c r="I58" s="864"/>
    </row>
    <row r="59" spans="1:9" x14ac:dyDescent="0.25">
      <c r="A59" s="910" t="s">
        <v>123</v>
      </c>
      <c r="B59" s="1061"/>
      <c r="C59" s="991" t="s">
        <v>124</v>
      </c>
      <c r="D59" s="998">
        <v>3.5</v>
      </c>
      <c r="E59" s="912">
        <v>3.2</v>
      </c>
      <c r="F59" s="1071">
        <v>3.2</v>
      </c>
      <c r="G59" s="999">
        <v>55</v>
      </c>
      <c r="H59" s="1000">
        <v>0.68</v>
      </c>
      <c r="I59" s="987" t="s">
        <v>125</v>
      </c>
    </row>
    <row r="60" spans="1:9" x14ac:dyDescent="0.25">
      <c r="A60" s="910" t="s">
        <v>127</v>
      </c>
      <c r="B60" s="859"/>
      <c r="C60" s="912" t="s">
        <v>128</v>
      </c>
      <c r="D60" s="913">
        <v>0.75</v>
      </c>
      <c r="E60" s="915">
        <v>0.06</v>
      </c>
      <c r="F60" s="913">
        <v>8</v>
      </c>
      <c r="G60" s="915">
        <v>35.5</v>
      </c>
      <c r="H60" s="988">
        <v>1.9</v>
      </c>
      <c r="I60" s="916" t="s">
        <v>129</v>
      </c>
    </row>
    <row r="61" spans="1:9" x14ac:dyDescent="0.25">
      <c r="A61" s="910" t="s">
        <v>130</v>
      </c>
      <c r="B61" s="1061"/>
      <c r="C61" s="991" t="s">
        <v>131</v>
      </c>
      <c r="D61" s="1092">
        <v>12</v>
      </c>
      <c r="E61" s="1085">
        <v>6</v>
      </c>
      <c r="F61" s="1092">
        <v>22</v>
      </c>
      <c r="G61" s="1086">
        <v>190</v>
      </c>
      <c r="H61" s="1000">
        <v>0.3</v>
      </c>
      <c r="I61" s="987" t="s">
        <v>132</v>
      </c>
    </row>
    <row r="62" spans="1:9" x14ac:dyDescent="0.25">
      <c r="A62" s="910" t="s">
        <v>136</v>
      </c>
      <c r="B62" s="911"/>
      <c r="C62" s="912" t="s">
        <v>137</v>
      </c>
      <c r="D62" s="998">
        <v>0.05</v>
      </c>
      <c r="E62" s="912">
        <v>0.01</v>
      </c>
      <c r="F62" s="999">
        <v>5.4</v>
      </c>
      <c r="G62" s="998">
        <v>21.9</v>
      </c>
      <c r="H62" s="1000"/>
      <c r="I62" s="987" t="s">
        <v>138</v>
      </c>
    </row>
    <row r="63" spans="1:9" ht="15.75" thickBot="1" x14ac:dyDescent="0.3">
      <c r="A63" s="1059" t="s">
        <v>68</v>
      </c>
      <c r="B63" s="911"/>
      <c r="C63" s="1039">
        <v>20</v>
      </c>
      <c r="D63" s="1085">
        <v>1.6</v>
      </c>
      <c r="E63" s="1092">
        <v>0.2</v>
      </c>
      <c r="F63" s="1093">
        <v>9.8000000000000007</v>
      </c>
      <c r="G63" s="1066">
        <v>47</v>
      </c>
      <c r="H63" s="1000">
        <v>0</v>
      </c>
    </row>
    <row r="64" spans="1:9" ht="15.75" thickBot="1" x14ac:dyDescent="0.3">
      <c r="A64" s="1164" t="s">
        <v>48</v>
      </c>
      <c r="B64" s="1063"/>
      <c r="C64" s="847">
        <v>406</v>
      </c>
      <c r="D64" s="1166">
        <f>SUM(D58:D63)</f>
        <v>17.900000000000002</v>
      </c>
      <c r="E64" s="1166">
        <f>SUM(E58:E63)</f>
        <v>9.4699999999999989</v>
      </c>
      <c r="F64" s="1166">
        <f>SUM(F58:F63)</f>
        <v>48.400000000000006</v>
      </c>
      <c r="G64" s="1166">
        <f>SUM(G58:G63)</f>
        <v>349.4</v>
      </c>
      <c r="H64" s="1166">
        <f>SUM(H58:H63)</f>
        <v>2.88</v>
      </c>
      <c r="I64" s="1064"/>
    </row>
    <row r="65" spans="1:9" ht="15.75" thickBot="1" x14ac:dyDescent="0.3">
      <c r="A65" s="1171" t="s">
        <v>94</v>
      </c>
      <c r="B65" s="1172"/>
      <c r="C65" s="1094">
        <f t="shared" ref="C65:H65" si="2">C46+C49+C57+C64</f>
        <v>1366</v>
      </c>
      <c r="D65" s="1173">
        <f t="shared" si="2"/>
        <v>44.03</v>
      </c>
      <c r="E65" s="1173">
        <f t="shared" si="2"/>
        <v>41.78</v>
      </c>
      <c r="F65" s="1173">
        <f t="shared" si="2"/>
        <v>153.88</v>
      </c>
      <c r="G65" s="1173">
        <f t="shared" si="2"/>
        <v>1165.5999999999999</v>
      </c>
      <c r="H65" s="1173">
        <f t="shared" si="2"/>
        <v>25.81</v>
      </c>
      <c r="I65" s="1095"/>
    </row>
    <row r="66" spans="1:9" x14ac:dyDescent="0.25">
      <c r="A66" s="859"/>
      <c r="B66" s="830"/>
      <c r="C66" s="1078"/>
      <c r="D66" s="907"/>
      <c r="E66" s="907"/>
      <c r="F66" s="907"/>
      <c r="G66" s="890"/>
      <c r="H66" s="1002"/>
      <c r="I66" s="911"/>
    </row>
    <row r="67" spans="1:9" ht="15.75" thickBot="1" x14ac:dyDescent="0.3">
      <c r="A67" s="821" t="s">
        <v>139</v>
      </c>
      <c r="B67" s="845"/>
      <c r="C67" s="845"/>
      <c r="E67" s="1035"/>
      <c r="F67" s="1035"/>
      <c r="H67" s="1037"/>
      <c r="I67" s="845"/>
    </row>
    <row r="68" spans="1:9" x14ac:dyDescent="0.25">
      <c r="A68" s="1038" t="s">
        <v>8</v>
      </c>
      <c r="B68" s="1077"/>
      <c r="C68" s="1054" t="s">
        <v>9</v>
      </c>
      <c r="D68" s="1208" t="s">
        <v>11</v>
      </c>
      <c r="E68" s="1209"/>
      <c r="F68" s="1210"/>
      <c r="G68" s="1040" t="s">
        <v>12</v>
      </c>
      <c r="H68" s="1080" t="s">
        <v>13</v>
      </c>
      <c r="I68" s="1039" t="s">
        <v>14</v>
      </c>
    </row>
    <row r="69" spans="1:9" ht="15.75" thickBot="1" x14ac:dyDescent="0.3">
      <c r="A69" s="910" t="s">
        <v>15</v>
      </c>
      <c r="B69" s="911"/>
      <c r="C69" s="1039" t="s">
        <v>16</v>
      </c>
      <c r="D69" s="1042"/>
      <c r="E69" s="1043"/>
      <c r="F69" s="1043"/>
      <c r="G69" s="1044" t="s">
        <v>18</v>
      </c>
      <c r="H69" s="1045"/>
    </row>
    <row r="70" spans="1:9" ht="15.75" thickBot="1" x14ac:dyDescent="0.3">
      <c r="A70" s="910"/>
      <c r="B70" s="911"/>
      <c r="C70" s="1039"/>
      <c r="D70" s="1067" t="s">
        <v>21</v>
      </c>
      <c r="E70" s="1067" t="s">
        <v>22</v>
      </c>
      <c r="F70" s="1068" t="s">
        <v>23</v>
      </c>
      <c r="G70" s="1096" t="s">
        <v>24</v>
      </c>
      <c r="H70" s="1097" t="s">
        <v>25</v>
      </c>
    </row>
    <row r="71" spans="1:9" x14ac:dyDescent="0.25">
      <c r="A71" s="1038"/>
      <c r="B71" s="830" t="s">
        <v>26</v>
      </c>
      <c r="C71" s="1067"/>
      <c r="D71" s="1082"/>
      <c r="E71" s="1083"/>
      <c r="F71" s="1098"/>
      <c r="G71" s="1040"/>
      <c r="H71" s="1057"/>
      <c r="I71" s="1058"/>
    </row>
    <row r="72" spans="1:9" ht="26.25" x14ac:dyDescent="0.25">
      <c r="A72" s="910" t="s">
        <v>140</v>
      </c>
      <c r="B72" s="911"/>
      <c r="C72" s="912" t="s">
        <v>97</v>
      </c>
      <c r="D72" s="914">
        <v>4.75</v>
      </c>
      <c r="E72" s="915">
        <v>4.3</v>
      </c>
      <c r="F72" s="915">
        <v>14</v>
      </c>
      <c r="G72" s="915">
        <v>114</v>
      </c>
      <c r="H72" s="992">
        <v>0.214</v>
      </c>
      <c r="I72" s="987" t="s">
        <v>141</v>
      </c>
    </row>
    <row r="73" spans="1:9" x14ac:dyDescent="0.25">
      <c r="A73" s="1059" t="s">
        <v>143</v>
      </c>
      <c r="B73" s="911"/>
      <c r="C73" s="1039">
        <v>165</v>
      </c>
      <c r="D73" s="998">
        <v>1</v>
      </c>
      <c r="E73" s="912">
        <v>1.2</v>
      </c>
      <c r="F73" s="912">
        <v>10</v>
      </c>
      <c r="G73" s="912">
        <v>55</v>
      </c>
      <c r="H73" s="1070">
        <v>0.16</v>
      </c>
      <c r="I73" s="987" t="s">
        <v>144</v>
      </c>
    </row>
    <row r="74" spans="1:9" ht="27" thickBot="1" x14ac:dyDescent="0.3">
      <c r="A74" s="1059" t="s">
        <v>41</v>
      </c>
      <c r="B74" s="911"/>
      <c r="C74" s="991" t="s">
        <v>42</v>
      </c>
      <c r="D74" s="998">
        <v>1.9</v>
      </c>
      <c r="E74" s="912">
        <v>4.4000000000000004</v>
      </c>
      <c r="F74" s="999">
        <v>13</v>
      </c>
      <c r="G74" s="912">
        <v>99</v>
      </c>
      <c r="H74" s="1060"/>
      <c r="I74" s="987" t="s">
        <v>43</v>
      </c>
    </row>
    <row r="75" spans="1:9" ht="15.75" thickBot="1" x14ac:dyDescent="0.3">
      <c r="A75" s="1164" t="s">
        <v>48</v>
      </c>
      <c r="B75" s="1099"/>
      <c r="C75" s="847">
        <v>350</v>
      </c>
      <c r="D75" s="847">
        <f>SUM(D71:D74)</f>
        <v>7.65</v>
      </c>
      <c r="E75" s="847">
        <f>SUM(E71:E74)</f>
        <v>9.9</v>
      </c>
      <c r="F75" s="847">
        <f>SUM(F71:F74)</f>
        <v>37</v>
      </c>
      <c r="G75" s="847">
        <f>SUM(G71:G74)</f>
        <v>268</v>
      </c>
      <c r="H75" s="847">
        <f>SUM(H71:H74)</f>
        <v>0.374</v>
      </c>
      <c r="I75" s="1064"/>
    </row>
    <row r="76" spans="1:9" x14ac:dyDescent="0.25">
      <c r="A76" s="1059"/>
      <c r="B76" s="859" t="s">
        <v>49</v>
      </c>
      <c r="C76" s="1067"/>
      <c r="D76" s="1067"/>
      <c r="E76" s="999"/>
      <c r="F76" s="1067"/>
      <c r="G76" s="1100"/>
      <c r="H76" s="1057"/>
    </row>
    <row r="77" spans="1:9" ht="15.75" thickBot="1" x14ac:dyDescent="0.3">
      <c r="A77" s="910" t="s">
        <v>50</v>
      </c>
      <c r="B77" s="1061"/>
      <c r="C77" s="1039">
        <v>90</v>
      </c>
      <c r="D77" s="998">
        <v>0.75</v>
      </c>
      <c r="E77" s="912">
        <v>0</v>
      </c>
      <c r="F77" s="999">
        <v>10</v>
      </c>
      <c r="G77" s="912">
        <v>43</v>
      </c>
      <c r="H77" s="1000">
        <v>3</v>
      </c>
      <c r="I77" s="987" t="s">
        <v>51</v>
      </c>
    </row>
    <row r="78" spans="1:9" ht="15.75" thickBot="1" x14ac:dyDescent="0.3">
      <c r="A78" s="1164" t="s">
        <v>48</v>
      </c>
      <c r="B78" s="1063"/>
      <c r="C78" s="1165">
        <v>90</v>
      </c>
      <c r="D78" s="997">
        <f>SUM(D77)</f>
        <v>0.75</v>
      </c>
      <c r="E78" s="997">
        <f t="shared" ref="E78:H78" si="3">SUM(E77)</f>
        <v>0</v>
      </c>
      <c r="F78" s="997">
        <f t="shared" si="3"/>
        <v>10</v>
      </c>
      <c r="G78" s="997">
        <f t="shared" si="3"/>
        <v>43</v>
      </c>
      <c r="H78" s="997">
        <f t="shared" si="3"/>
        <v>3</v>
      </c>
      <c r="I78" s="1064"/>
    </row>
    <row r="79" spans="1:9" x14ac:dyDescent="0.25">
      <c r="A79" s="1038"/>
      <c r="B79" s="830" t="s">
        <v>52</v>
      </c>
      <c r="C79" s="1067"/>
      <c r="D79" s="1067"/>
      <c r="E79" s="1067"/>
      <c r="F79" s="1068"/>
      <c r="G79" s="1096"/>
      <c r="H79" s="1057"/>
      <c r="I79" s="1174"/>
    </row>
    <row r="80" spans="1:9" x14ac:dyDescent="0.25">
      <c r="A80" s="910" t="s">
        <v>146</v>
      </c>
      <c r="B80" s="859"/>
      <c r="C80" s="912">
        <v>50</v>
      </c>
      <c r="D80" s="913">
        <v>0.63</v>
      </c>
      <c r="E80" s="915">
        <v>0.05</v>
      </c>
      <c r="F80" s="913">
        <v>7.1</v>
      </c>
      <c r="G80" s="915">
        <v>31.3</v>
      </c>
      <c r="H80" s="988">
        <v>1.6</v>
      </c>
      <c r="I80" s="987" t="s">
        <v>147</v>
      </c>
    </row>
    <row r="81" spans="1:9" ht="26.25" x14ac:dyDescent="0.25">
      <c r="A81" s="910" t="s">
        <v>149</v>
      </c>
      <c r="B81" s="911"/>
      <c r="C81" s="991" t="s">
        <v>150</v>
      </c>
      <c r="D81" s="912">
        <v>7.3</v>
      </c>
      <c r="E81" s="912">
        <v>5</v>
      </c>
      <c r="F81" s="999">
        <v>11.9</v>
      </c>
      <c r="G81" s="912">
        <v>122</v>
      </c>
      <c r="H81" s="1062">
        <v>4.41</v>
      </c>
      <c r="I81" s="987" t="s">
        <v>151</v>
      </c>
    </row>
    <row r="82" spans="1:9" x14ac:dyDescent="0.25">
      <c r="A82" s="910"/>
      <c r="B82" s="911"/>
      <c r="C82" s="991"/>
      <c r="D82" s="912"/>
      <c r="E82" s="912"/>
      <c r="F82" s="999"/>
      <c r="G82" s="912"/>
      <c r="H82" s="1000"/>
    </row>
    <row r="83" spans="1:9" x14ac:dyDescent="0.25">
      <c r="A83" s="910" t="s">
        <v>155</v>
      </c>
      <c r="B83" s="911"/>
      <c r="C83" s="912">
        <v>60</v>
      </c>
      <c r="D83" s="915">
        <v>8.1999999999999993</v>
      </c>
      <c r="E83" s="915">
        <v>6.2</v>
      </c>
      <c r="F83" s="913">
        <v>6.5</v>
      </c>
      <c r="G83" s="915">
        <v>115</v>
      </c>
      <c r="H83" s="992">
        <v>0.34</v>
      </c>
      <c r="I83" s="987" t="s">
        <v>156</v>
      </c>
    </row>
    <row r="84" spans="1:9" x14ac:dyDescent="0.25">
      <c r="A84" s="910" t="s">
        <v>159</v>
      </c>
      <c r="B84" s="1061"/>
      <c r="C84" s="912">
        <v>150</v>
      </c>
      <c r="D84" s="915">
        <v>3</v>
      </c>
      <c r="E84" s="915">
        <v>6.4</v>
      </c>
      <c r="F84" s="913">
        <v>12</v>
      </c>
      <c r="G84" s="915">
        <v>117</v>
      </c>
      <c r="H84" s="992">
        <v>7.4</v>
      </c>
      <c r="I84" s="987" t="s">
        <v>160</v>
      </c>
    </row>
    <row r="85" spans="1:9" x14ac:dyDescent="0.25">
      <c r="A85" s="910" t="s">
        <v>163</v>
      </c>
      <c r="B85" s="911"/>
      <c r="C85" s="912">
        <v>130</v>
      </c>
      <c r="D85" s="915">
        <v>0.6</v>
      </c>
      <c r="E85" s="913">
        <v>0</v>
      </c>
      <c r="F85" s="915">
        <v>18</v>
      </c>
      <c r="G85" s="913">
        <v>73.5</v>
      </c>
      <c r="H85" s="992">
        <v>0.11</v>
      </c>
      <c r="I85" s="987" t="s">
        <v>164</v>
      </c>
    </row>
    <row r="86" spans="1:9" ht="15.75" thickBot="1" x14ac:dyDescent="0.3">
      <c r="A86" s="1046" t="s">
        <v>78</v>
      </c>
      <c r="B86" s="1047"/>
      <c r="C86" s="1101">
        <v>30</v>
      </c>
      <c r="D86" s="912">
        <v>1.5</v>
      </c>
      <c r="E86" s="999">
        <v>0.3</v>
      </c>
      <c r="F86" s="912">
        <v>14.3</v>
      </c>
      <c r="G86" s="999">
        <v>66</v>
      </c>
      <c r="H86" s="1000"/>
      <c r="I86" s="1046"/>
    </row>
    <row r="87" spans="1:9" ht="15.75" thickBot="1" x14ac:dyDescent="0.3">
      <c r="A87" s="1164" t="s">
        <v>48</v>
      </c>
      <c r="B87" s="1063"/>
      <c r="C87" s="847">
        <v>585</v>
      </c>
      <c r="D87" s="990">
        <f>SUM(D79:D86)</f>
        <v>21.23</v>
      </c>
      <c r="E87" s="990">
        <f>SUM(E79:E86)</f>
        <v>17.95</v>
      </c>
      <c r="F87" s="990">
        <f>SUM(F79:F86)</f>
        <v>69.8</v>
      </c>
      <c r="G87" s="990">
        <f>SUM(G79:G86)</f>
        <v>524.79999999999995</v>
      </c>
      <c r="H87" s="990">
        <f>SUM(H79:H86)</f>
        <v>13.86</v>
      </c>
      <c r="I87" s="1064"/>
    </row>
    <row r="88" spans="1:9" x14ac:dyDescent="0.25">
      <c r="A88" s="1038"/>
      <c r="B88" s="830" t="s">
        <v>79</v>
      </c>
      <c r="C88" s="1067"/>
      <c r="D88" s="1067"/>
      <c r="E88" s="1068"/>
      <c r="F88" s="1067"/>
      <c r="G88" s="1068"/>
      <c r="H88" s="1057"/>
      <c r="I88" s="897"/>
    </row>
    <row r="89" spans="1:9" x14ac:dyDescent="0.25">
      <c r="A89" s="910" t="s">
        <v>46</v>
      </c>
      <c r="B89" s="1061"/>
      <c r="C89" s="912">
        <v>60</v>
      </c>
      <c r="D89" s="998">
        <v>0.2</v>
      </c>
      <c r="E89" s="912">
        <v>0.2</v>
      </c>
      <c r="F89" s="999">
        <v>2</v>
      </c>
      <c r="G89" s="912">
        <v>10.6</v>
      </c>
      <c r="H89" s="1062">
        <v>7</v>
      </c>
      <c r="I89" s="987" t="s">
        <v>47</v>
      </c>
    </row>
    <row r="90" spans="1:9" x14ac:dyDescent="0.25">
      <c r="A90" s="1059" t="s">
        <v>166</v>
      </c>
      <c r="B90" s="911"/>
      <c r="C90" s="912">
        <v>130</v>
      </c>
      <c r="D90" s="912">
        <v>4</v>
      </c>
      <c r="E90" s="912">
        <v>3.2</v>
      </c>
      <c r="F90" s="912">
        <v>3.1</v>
      </c>
      <c r="G90" s="998">
        <v>57</v>
      </c>
      <c r="H90" s="1000">
        <v>1.05</v>
      </c>
      <c r="I90" s="987" t="s">
        <v>88</v>
      </c>
    </row>
    <row r="91" spans="1:9" x14ac:dyDescent="0.25">
      <c r="A91" s="910" t="s">
        <v>168</v>
      </c>
      <c r="B91" s="911"/>
      <c r="C91" s="912">
        <v>45</v>
      </c>
      <c r="D91" s="915">
        <v>4.2</v>
      </c>
      <c r="E91" s="913">
        <v>6</v>
      </c>
      <c r="F91" s="915">
        <v>26</v>
      </c>
      <c r="G91" s="913">
        <v>174</v>
      </c>
      <c r="H91" s="916">
        <v>0</v>
      </c>
      <c r="I91" s="987" t="s">
        <v>169</v>
      </c>
    </row>
    <row r="92" spans="1:9" x14ac:dyDescent="0.25">
      <c r="A92" s="1003" t="s">
        <v>35</v>
      </c>
      <c r="B92" s="1004"/>
      <c r="C92" s="1005" t="s">
        <v>137</v>
      </c>
      <c r="D92" s="1006">
        <v>1.7</v>
      </c>
      <c r="E92" s="1007">
        <v>1.3</v>
      </c>
      <c r="F92" s="1008">
        <v>7.9</v>
      </c>
      <c r="G92" s="1007">
        <v>50</v>
      </c>
      <c r="H92" s="1006">
        <v>0.78</v>
      </c>
      <c r="I92" s="987" t="s">
        <v>37</v>
      </c>
    </row>
    <row r="93" spans="1:9" ht="15.75" thickBot="1" x14ac:dyDescent="0.3">
      <c r="A93" s="1059" t="s">
        <v>171</v>
      </c>
      <c r="B93" s="859"/>
      <c r="C93" s="912">
        <v>15</v>
      </c>
      <c r="D93" s="912">
        <v>0.42</v>
      </c>
      <c r="E93" s="999">
        <v>0.5</v>
      </c>
      <c r="F93" s="912">
        <v>5</v>
      </c>
      <c r="G93" s="999">
        <v>26</v>
      </c>
      <c r="H93" s="1000"/>
    </row>
    <row r="94" spans="1:9" ht="15.75" thickBot="1" x14ac:dyDescent="0.3">
      <c r="A94" s="1164" t="s">
        <v>48</v>
      </c>
      <c r="B94" s="1063"/>
      <c r="C94" s="847">
        <v>354</v>
      </c>
      <c r="D94" s="1166">
        <f>SUM(D88:D93)</f>
        <v>10.52</v>
      </c>
      <c r="E94" s="1166">
        <f>SUM(E88:E93)</f>
        <v>11.200000000000001</v>
      </c>
      <c r="F94" s="1166">
        <f>SUM(F88:F93)</f>
        <v>44</v>
      </c>
      <c r="G94" s="1166">
        <f>SUM(G88:G93)</f>
        <v>317.60000000000002</v>
      </c>
      <c r="H94" s="1166">
        <f>SUM(H88:H93)</f>
        <v>8.83</v>
      </c>
      <c r="I94" s="1064"/>
    </row>
    <row r="95" spans="1:9" ht="15.75" thickBot="1" x14ac:dyDescent="0.3">
      <c r="A95" s="1167" t="s">
        <v>94</v>
      </c>
      <c r="B95" s="1020"/>
      <c r="C95" s="1075">
        <f t="shared" ref="C95:H95" si="4">C75+C78+C87+C94</f>
        <v>1379</v>
      </c>
      <c r="D95" s="1168">
        <f t="shared" si="4"/>
        <v>40.150000000000006</v>
      </c>
      <c r="E95" s="1168">
        <f t="shared" si="4"/>
        <v>39.050000000000004</v>
      </c>
      <c r="F95" s="1168">
        <f t="shared" si="4"/>
        <v>160.80000000000001</v>
      </c>
      <c r="G95" s="1168">
        <f t="shared" si="4"/>
        <v>1153.4000000000001</v>
      </c>
      <c r="H95" s="1168">
        <f t="shared" si="4"/>
        <v>26.064</v>
      </c>
      <c r="I95" s="1076"/>
    </row>
    <row r="96" spans="1:9" x14ac:dyDescent="0.25">
      <c r="A96" s="1035"/>
      <c r="B96" s="1098"/>
      <c r="C96" s="1102"/>
      <c r="D96" s="1103"/>
      <c r="E96" s="1103"/>
      <c r="F96" s="1103"/>
      <c r="H96" s="1037"/>
      <c r="I96" s="1104"/>
    </row>
    <row r="97" spans="1:9" ht="15.75" thickBot="1" x14ac:dyDescent="0.3">
      <c r="A97" s="821" t="s">
        <v>172</v>
      </c>
      <c r="B97" s="845"/>
      <c r="C97" s="845"/>
      <c r="E97" s="1035"/>
      <c r="F97" s="1035"/>
      <c r="H97" s="1037"/>
      <c r="I97" s="845"/>
    </row>
    <row r="98" spans="1:9" x14ac:dyDescent="0.25">
      <c r="A98" s="1038" t="s">
        <v>8</v>
      </c>
      <c r="B98" s="1077"/>
      <c r="C98" s="1054" t="s">
        <v>9</v>
      </c>
      <c r="D98" s="1208" t="s">
        <v>11</v>
      </c>
      <c r="E98" s="1209"/>
      <c r="F98" s="1210"/>
      <c r="G98" s="1040" t="s">
        <v>12</v>
      </c>
      <c r="H98" s="1080" t="s">
        <v>13</v>
      </c>
      <c r="I98" s="1039" t="s">
        <v>14</v>
      </c>
    </row>
    <row r="99" spans="1:9" ht="15.75" thickBot="1" x14ac:dyDescent="0.3">
      <c r="A99" s="910" t="s">
        <v>15</v>
      </c>
      <c r="B99" s="911"/>
      <c r="C99" s="1039" t="s">
        <v>16</v>
      </c>
      <c r="D99" s="1042"/>
      <c r="E99" s="1043"/>
      <c r="F99" s="1043"/>
      <c r="G99" s="1044" t="s">
        <v>18</v>
      </c>
      <c r="H99" s="1045"/>
    </row>
    <row r="100" spans="1:9" ht="15.75" thickBot="1" x14ac:dyDescent="0.3">
      <c r="A100" s="1046"/>
      <c r="B100" s="1047"/>
      <c r="C100" s="1048"/>
      <c r="D100" s="1049" t="s">
        <v>21</v>
      </c>
      <c r="E100" s="1049" t="s">
        <v>22</v>
      </c>
      <c r="F100" s="1050" t="s">
        <v>23</v>
      </c>
      <c r="G100" s="1051" t="s">
        <v>24</v>
      </c>
      <c r="H100" s="1052" t="s">
        <v>25</v>
      </c>
      <c r="I100" s="1053"/>
    </row>
    <row r="101" spans="1:9" x14ac:dyDescent="0.25">
      <c r="A101" s="910"/>
      <c r="B101" s="830" t="s">
        <v>26</v>
      </c>
      <c r="C101" s="1054"/>
      <c r="D101" s="1105"/>
      <c r="E101" s="1106"/>
      <c r="F101" s="1105"/>
      <c r="G101" s="1107"/>
      <c r="H101" s="1108"/>
    </row>
    <row r="102" spans="1:9" ht="26.25" x14ac:dyDescent="0.25">
      <c r="A102" s="910" t="s">
        <v>173</v>
      </c>
      <c r="B102" s="911"/>
      <c r="C102" s="912">
        <v>150</v>
      </c>
      <c r="D102" s="915">
        <v>3.3</v>
      </c>
      <c r="E102" s="915">
        <v>3.1</v>
      </c>
      <c r="F102" s="915">
        <v>13.9</v>
      </c>
      <c r="G102" s="914">
        <v>96</v>
      </c>
      <c r="H102" s="916">
        <v>0.39</v>
      </c>
      <c r="I102" s="987" t="s">
        <v>174</v>
      </c>
    </row>
    <row r="103" spans="1:9" x14ac:dyDescent="0.25">
      <c r="A103" s="1003" t="s">
        <v>175</v>
      </c>
      <c r="B103" s="1004"/>
      <c r="C103" s="1005" t="s">
        <v>36</v>
      </c>
      <c r="D103" s="1006"/>
      <c r="E103" s="1007"/>
      <c r="F103" s="1008">
        <v>8.5</v>
      </c>
      <c r="G103" s="1007">
        <v>34</v>
      </c>
      <c r="H103" s="1006"/>
      <c r="I103" s="987" t="s">
        <v>37</v>
      </c>
    </row>
    <row r="104" spans="1:9" ht="15.75" thickBot="1" x14ac:dyDescent="0.3">
      <c r="A104" s="1059" t="s">
        <v>103</v>
      </c>
      <c r="B104" s="911"/>
      <c r="C104" s="991" t="s">
        <v>104</v>
      </c>
      <c r="D104" s="914">
        <v>3.5</v>
      </c>
      <c r="E104" s="915">
        <v>5.95</v>
      </c>
      <c r="F104" s="913">
        <v>12.9</v>
      </c>
      <c r="G104" s="914">
        <v>119.6</v>
      </c>
      <c r="H104" s="992">
        <v>0.15</v>
      </c>
      <c r="I104" s="987" t="s">
        <v>105</v>
      </c>
    </row>
    <row r="105" spans="1:9" ht="15.75" thickBot="1" x14ac:dyDescent="0.3">
      <c r="A105" s="1164" t="s">
        <v>48</v>
      </c>
      <c r="B105" s="1063"/>
      <c r="C105" s="1175" t="s">
        <v>176</v>
      </c>
      <c r="D105" s="990">
        <f>SUM(D101:D104)</f>
        <v>6.8</v>
      </c>
      <c r="E105" s="990">
        <f>SUM(E101:E104)</f>
        <v>9.0500000000000007</v>
      </c>
      <c r="F105" s="990">
        <f>SUM(F101:F104)</f>
        <v>35.299999999999997</v>
      </c>
      <c r="G105" s="990">
        <f>SUM(G101:G104)</f>
        <v>249.6</v>
      </c>
      <c r="H105" s="990">
        <f>SUM(H101:H104)</f>
        <v>0.54</v>
      </c>
      <c r="I105" s="1064"/>
    </row>
    <row r="106" spans="1:9" x14ac:dyDescent="0.25">
      <c r="A106" s="1059"/>
      <c r="B106" s="859" t="s">
        <v>49</v>
      </c>
      <c r="C106" s="991"/>
      <c r="D106" s="915"/>
      <c r="E106" s="913"/>
      <c r="F106" s="915"/>
      <c r="G106" s="1072"/>
      <c r="H106" s="916"/>
    </row>
    <row r="107" spans="1:9" ht="15.75" thickBot="1" x14ac:dyDescent="0.3">
      <c r="A107" s="910" t="s">
        <v>50</v>
      </c>
      <c r="B107" s="1061"/>
      <c r="C107" s="1039">
        <v>90</v>
      </c>
      <c r="D107" s="998">
        <v>0.3</v>
      </c>
      <c r="E107" s="912">
        <v>0</v>
      </c>
      <c r="F107" s="999">
        <v>17</v>
      </c>
      <c r="G107" s="912">
        <v>69</v>
      </c>
      <c r="H107" s="1000">
        <v>3</v>
      </c>
      <c r="I107" s="987" t="s">
        <v>51</v>
      </c>
    </row>
    <row r="108" spans="1:9" ht="15.75" thickBot="1" x14ac:dyDescent="0.3">
      <c r="A108" s="1164" t="s">
        <v>48</v>
      </c>
      <c r="B108" s="1063"/>
      <c r="C108" s="1165">
        <v>90</v>
      </c>
      <c r="D108" s="990">
        <f>SUM(D107)</f>
        <v>0.3</v>
      </c>
      <c r="E108" s="990">
        <f t="shared" ref="E108:H108" si="5">SUM(E107)</f>
        <v>0</v>
      </c>
      <c r="F108" s="990">
        <f t="shared" si="5"/>
        <v>17</v>
      </c>
      <c r="G108" s="990">
        <f t="shared" si="5"/>
        <v>69</v>
      </c>
      <c r="H108" s="990">
        <f t="shared" si="5"/>
        <v>3</v>
      </c>
      <c r="I108" s="1064"/>
    </row>
    <row r="109" spans="1:9" x14ac:dyDescent="0.25">
      <c r="A109" s="1174"/>
      <c r="B109" s="830" t="s">
        <v>52</v>
      </c>
      <c r="C109" s="1054"/>
      <c r="D109" s="938"/>
      <c r="E109" s="937"/>
      <c r="F109" s="938"/>
      <c r="G109" s="1176"/>
      <c r="H109" s="1177"/>
      <c r="I109" s="1058"/>
    </row>
    <row r="110" spans="1:9" x14ac:dyDescent="0.25">
      <c r="A110" s="910" t="s">
        <v>53</v>
      </c>
      <c r="B110" s="859"/>
      <c r="C110" s="912">
        <v>50</v>
      </c>
      <c r="D110" s="914">
        <v>0.35</v>
      </c>
      <c r="E110" s="915">
        <v>0.05</v>
      </c>
      <c r="F110" s="913">
        <v>0.35</v>
      </c>
      <c r="G110" s="914">
        <v>3.5</v>
      </c>
      <c r="H110" s="916">
        <v>3.5</v>
      </c>
      <c r="I110" s="987" t="s">
        <v>54</v>
      </c>
    </row>
    <row r="111" spans="1:9" ht="25.5" x14ac:dyDescent="0.25">
      <c r="A111" s="1109" t="s">
        <v>177</v>
      </c>
      <c r="B111" s="1110"/>
      <c r="C111" s="991" t="s">
        <v>178</v>
      </c>
      <c r="D111" s="915">
        <v>1.3</v>
      </c>
      <c r="E111" s="913">
        <v>3.3</v>
      </c>
      <c r="F111" s="915">
        <v>5</v>
      </c>
      <c r="G111" s="915">
        <v>55</v>
      </c>
      <c r="H111" s="988">
        <v>7.19</v>
      </c>
      <c r="I111" s="987" t="s">
        <v>179</v>
      </c>
    </row>
    <row r="112" spans="1:9" x14ac:dyDescent="0.25">
      <c r="A112" s="910" t="s">
        <v>180</v>
      </c>
      <c r="B112" s="911"/>
      <c r="C112" s="912" t="s">
        <v>181</v>
      </c>
      <c r="D112" s="915">
        <v>10</v>
      </c>
      <c r="E112" s="913">
        <v>10</v>
      </c>
      <c r="F112" s="915">
        <v>3</v>
      </c>
      <c r="G112" s="915">
        <v>142</v>
      </c>
      <c r="H112" s="988">
        <v>0.37</v>
      </c>
      <c r="I112" s="987" t="s">
        <v>182</v>
      </c>
    </row>
    <row r="113" spans="1:9" x14ac:dyDescent="0.25">
      <c r="A113" s="910" t="s">
        <v>185</v>
      </c>
      <c r="B113" s="911"/>
      <c r="C113" s="912">
        <v>100</v>
      </c>
      <c r="D113" s="915">
        <v>2.5</v>
      </c>
      <c r="E113" s="913">
        <v>3</v>
      </c>
      <c r="F113" s="915">
        <v>21</v>
      </c>
      <c r="G113" s="915">
        <v>121</v>
      </c>
      <c r="H113" s="988"/>
      <c r="I113" s="987" t="s">
        <v>186</v>
      </c>
    </row>
    <row r="114" spans="1:9" x14ac:dyDescent="0.25">
      <c r="A114" s="910" t="s">
        <v>74</v>
      </c>
      <c r="B114" s="911"/>
      <c r="C114" s="912">
        <v>130</v>
      </c>
      <c r="D114" s="914"/>
      <c r="E114" s="915"/>
      <c r="F114" s="913">
        <v>13</v>
      </c>
      <c r="G114" s="914">
        <v>52</v>
      </c>
      <c r="H114" s="916"/>
      <c r="I114" s="987" t="s">
        <v>75</v>
      </c>
    </row>
    <row r="115" spans="1:9" ht="15.75" thickBot="1" x14ac:dyDescent="0.3">
      <c r="A115" s="1046" t="s">
        <v>78</v>
      </c>
      <c r="B115" s="1047"/>
      <c r="C115" s="1101">
        <v>30</v>
      </c>
      <c r="D115" s="912">
        <v>1.5</v>
      </c>
      <c r="E115" s="999">
        <v>0.3</v>
      </c>
      <c r="F115" s="912">
        <v>14.3</v>
      </c>
      <c r="G115" s="999">
        <v>66</v>
      </c>
      <c r="H115" s="1000"/>
      <c r="I115" s="1053"/>
    </row>
    <row r="116" spans="1:9" ht="15.75" thickBot="1" x14ac:dyDescent="0.3">
      <c r="A116" s="1164" t="s">
        <v>48</v>
      </c>
      <c r="B116" s="1063"/>
      <c r="C116" s="847">
        <v>545</v>
      </c>
      <c r="D116" s="997">
        <f>SUM(D109:D115)</f>
        <v>15.65</v>
      </c>
      <c r="E116" s="997">
        <f>SUM(E109:E115)</f>
        <v>16.650000000000002</v>
      </c>
      <c r="F116" s="997">
        <f>SUM(F109:F115)</f>
        <v>56.650000000000006</v>
      </c>
      <c r="G116" s="997">
        <f>SUM(G109:G115)</f>
        <v>439.5</v>
      </c>
      <c r="H116" s="997">
        <f>SUM(H109:H115)</f>
        <v>11.06</v>
      </c>
      <c r="I116" s="1064"/>
    </row>
    <row r="117" spans="1:9" x14ac:dyDescent="0.25">
      <c r="A117" s="1038"/>
      <c r="B117" s="830" t="s">
        <v>79</v>
      </c>
      <c r="C117" s="1087"/>
      <c r="D117" s="1111"/>
      <c r="E117" s="1112"/>
      <c r="F117" s="1111"/>
      <c r="G117" s="1113"/>
      <c r="H117" s="1108"/>
      <c r="I117" s="897"/>
    </row>
    <row r="118" spans="1:9" x14ac:dyDescent="0.25">
      <c r="A118" s="910" t="s">
        <v>46</v>
      </c>
      <c r="B118" s="1061"/>
      <c r="C118" s="912">
        <v>60</v>
      </c>
      <c r="D118" s="998">
        <v>0.1</v>
      </c>
      <c r="E118" s="912">
        <v>0.09</v>
      </c>
      <c r="F118" s="999">
        <v>17</v>
      </c>
      <c r="G118" s="912">
        <v>69</v>
      </c>
      <c r="H118" s="1000">
        <v>29.4</v>
      </c>
      <c r="I118" s="987" t="s">
        <v>188</v>
      </c>
    </row>
    <row r="119" spans="1:9" ht="26.25" x14ac:dyDescent="0.25">
      <c r="A119" s="1003" t="s">
        <v>189</v>
      </c>
      <c r="B119" s="1004"/>
      <c r="C119" s="1114" t="s">
        <v>190</v>
      </c>
      <c r="D119" s="1006">
        <v>3.5</v>
      </c>
      <c r="E119" s="1006">
        <v>6</v>
      </c>
      <c r="F119" s="1007">
        <v>10.9</v>
      </c>
      <c r="G119" s="1007">
        <v>112</v>
      </c>
      <c r="H119" s="1006">
        <v>0.01</v>
      </c>
      <c r="I119" s="987" t="s">
        <v>191</v>
      </c>
    </row>
    <row r="120" spans="1:9" x14ac:dyDescent="0.25">
      <c r="A120" s="1059" t="s">
        <v>87</v>
      </c>
      <c r="B120" s="911"/>
      <c r="C120" s="912">
        <v>130</v>
      </c>
      <c r="D120" s="912">
        <v>4</v>
      </c>
      <c r="E120" s="912">
        <v>3.2</v>
      </c>
      <c r="F120" s="912">
        <v>5.0999999999999996</v>
      </c>
      <c r="G120" s="998">
        <v>65</v>
      </c>
      <c r="H120" s="1000">
        <v>1.05</v>
      </c>
      <c r="I120" s="987" t="s">
        <v>88</v>
      </c>
    </row>
    <row r="121" spans="1:9" x14ac:dyDescent="0.25">
      <c r="A121" s="910" t="s">
        <v>194</v>
      </c>
      <c r="B121" s="911"/>
      <c r="C121" s="912">
        <v>100</v>
      </c>
      <c r="D121" s="998">
        <v>0.3</v>
      </c>
      <c r="E121" s="912">
        <v>0.13</v>
      </c>
      <c r="F121" s="999">
        <v>9.4</v>
      </c>
      <c r="G121" s="998">
        <v>39.9</v>
      </c>
      <c r="H121" s="1000">
        <v>40.700000000000003</v>
      </c>
      <c r="I121" s="987" t="s">
        <v>195</v>
      </c>
    </row>
    <row r="122" spans="1:9" ht="15.75" thickBot="1" x14ac:dyDescent="0.3">
      <c r="A122" s="1059" t="s">
        <v>68</v>
      </c>
      <c r="B122" s="911"/>
      <c r="C122" s="1039">
        <v>15</v>
      </c>
      <c r="D122" s="912">
        <v>1.2</v>
      </c>
      <c r="E122" s="999">
        <v>0.15</v>
      </c>
      <c r="F122" s="912">
        <v>7.3</v>
      </c>
      <c r="G122" s="999">
        <v>36</v>
      </c>
      <c r="H122" s="1000">
        <v>0</v>
      </c>
    </row>
    <row r="123" spans="1:9" ht="15.75" thickBot="1" x14ac:dyDescent="0.3">
      <c r="A123" s="1164" t="s">
        <v>48</v>
      </c>
      <c r="B123" s="1063"/>
      <c r="C123" s="847">
        <v>425</v>
      </c>
      <c r="D123" s="997">
        <f>SUM(D117:D122)</f>
        <v>9.1</v>
      </c>
      <c r="E123" s="997">
        <f>SUM(E117:E122)</f>
        <v>9.57</v>
      </c>
      <c r="F123" s="997">
        <f>SUM(F117:F122)</f>
        <v>49.699999999999996</v>
      </c>
      <c r="G123" s="997">
        <f>SUM(G117:G122)</f>
        <v>321.89999999999998</v>
      </c>
      <c r="H123" s="997">
        <f>SUM(H117:H122)</f>
        <v>71.16</v>
      </c>
      <c r="I123" s="1064"/>
    </row>
    <row r="124" spans="1:9" ht="15.75" thickBot="1" x14ac:dyDescent="0.3">
      <c r="A124" s="1171" t="s">
        <v>94</v>
      </c>
      <c r="B124" s="1172"/>
      <c r="C124" s="1115">
        <f t="shared" ref="C124:H124" si="6">C105+C108+C116+C123</f>
        <v>1412</v>
      </c>
      <c r="D124" s="1178">
        <f t="shared" si="6"/>
        <v>31.85</v>
      </c>
      <c r="E124" s="1178">
        <f t="shared" si="6"/>
        <v>35.270000000000003</v>
      </c>
      <c r="F124" s="1178">
        <f t="shared" si="6"/>
        <v>158.65</v>
      </c>
      <c r="G124" s="1178">
        <f t="shared" si="6"/>
        <v>1080</v>
      </c>
      <c r="H124" s="1178">
        <f t="shared" si="6"/>
        <v>85.759999999999991</v>
      </c>
      <c r="I124" s="1095"/>
    </row>
    <row r="125" spans="1:9" x14ac:dyDescent="0.25">
      <c r="A125" s="859"/>
      <c r="B125" s="830"/>
      <c r="C125" s="1078"/>
      <c r="D125" s="865"/>
      <c r="E125" s="865"/>
      <c r="F125" s="865"/>
      <c r="G125" s="890"/>
      <c r="H125" s="1010"/>
      <c r="I125" s="911"/>
    </row>
    <row r="126" spans="1:9" ht="15.75" thickBot="1" x14ac:dyDescent="0.3">
      <c r="A126" s="821" t="s">
        <v>197</v>
      </c>
      <c r="B126" s="845"/>
      <c r="C126" s="845"/>
      <c r="E126" s="1035"/>
      <c r="F126" s="1035"/>
      <c r="H126" s="1037"/>
      <c r="I126" s="845"/>
    </row>
    <row r="127" spans="1:9" x14ac:dyDescent="0.25">
      <c r="A127" s="1038" t="s">
        <v>8</v>
      </c>
      <c r="B127" s="1077"/>
      <c r="C127" s="1054" t="s">
        <v>9</v>
      </c>
      <c r="D127" s="1208" t="s">
        <v>11</v>
      </c>
      <c r="E127" s="1209"/>
      <c r="F127" s="1210"/>
      <c r="G127" s="1040" t="s">
        <v>12</v>
      </c>
      <c r="H127" s="1080" t="s">
        <v>13</v>
      </c>
      <c r="I127" s="1039" t="s">
        <v>14</v>
      </c>
    </row>
    <row r="128" spans="1:9" ht="15.75" thickBot="1" x14ac:dyDescent="0.3">
      <c r="A128" s="910" t="s">
        <v>15</v>
      </c>
      <c r="B128" s="911"/>
      <c r="C128" s="1039" t="s">
        <v>16</v>
      </c>
      <c r="D128" s="1042"/>
      <c r="E128" s="1043"/>
      <c r="F128" s="1043"/>
      <c r="G128" s="1044" t="s">
        <v>18</v>
      </c>
      <c r="H128" s="1045"/>
    </row>
    <row r="129" spans="1:9" ht="15.75" thickBot="1" x14ac:dyDescent="0.3">
      <c r="A129" s="910"/>
      <c r="B129" s="911"/>
      <c r="C129" s="1039"/>
      <c r="D129" s="1067" t="s">
        <v>21</v>
      </c>
      <c r="E129" s="1067" t="s">
        <v>22</v>
      </c>
      <c r="F129" s="1068" t="s">
        <v>23</v>
      </c>
      <c r="G129" s="1096" t="s">
        <v>24</v>
      </c>
      <c r="H129" s="1041" t="s">
        <v>25</v>
      </c>
    </row>
    <row r="130" spans="1:9" x14ac:dyDescent="0.25">
      <c r="A130" s="1038"/>
      <c r="B130" s="830" t="s">
        <v>26</v>
      </c>
      <c r="C130" s="1054"/>
      <c r="D130" s="1082"/>
      <c r="E130" s="1082"/>
      <c r="F130" s="1083"/>
      <c r="G130" s="1040"/>
      <c r="H130" s="1116"/>
      <c r="I130" s="1058"/>
    </row>
    <row r="131" spans="1:9" ht="26.25" x14ac:dyDescent="0.25">
      <c r="A131" s="910" t="s">
        <v>198</v>
      </c>
      <c r="B131" s="911"/>
      <c r="C131" s="1039" t="s">
        <v>97</v>
      </c>
      <c r="D131" s="998">
        <v>4.4000000000000004</v>
      </c>
      <c r="E131" s="998">
        <v>3.8</v>
      </c>
      <c r="F131" s="912">
        <v>18.3</v>
      </c>
      <c r="G131" s="912">
        <v>125</v>
      </c>
      <c r="H131" s="1070">
        <v>0.16</v>
      </c>
      <c r="I131" s="987" t="s">
        <v>199</v>
      </c>
    </row>
    <row r="132" spans="1:9" x14ac:dyDescent="0.25">
      <c r="A132" s="1059" t="s">
        <v>100</v>
      </c>
      <c r="B132" s="911"/>
      <c r="C132" s="912">
        <v>160</v>
      </c>
      <c r="D132" s="914">
        <v>2</v>
      </c>
      <c r="E132" s="915">
        <v>2.2000000000000002</v>
      </c>
      <c r="F132" s="915">
        <v>11.3</v>
      </c>
      <c r="G132" s="914">
        <v>73.3</v>
      </c>
      <c r="H132" s="992">
        <v>0.32</v>
      </c>
      <c r="I132" s="987" t="s">
        <v>101</v>
      </c>
    </row>
    <row r="133" spans="1:9" ht="27" thickBot="1" x14ac:dyDescent="0.3">
      <c r="A133" s="1059" t="s">
        <v>41</v>
      </c>
      <c r="B133" s="911"/>
      <c r="C133" s="991" t="s">
        <v>42</v>
      </c>
      <c r="D133" s="998">
        <v>1.9</v>
      </c>
      <c r="E133" s="912">
        <v>4.4000000000000004</v>
      </c>
      <c r="F133" s="999">
        <v>13</v>
      </c>
      <c r="G133" s="912">
        <v>99</v>
      </c>
      <c r="H133" s="1060"/>
      <c r="I133" s="987" t="s">
        <v>43</v>
      </c>
    </row>
    <row r="134" spans="1:9" ht="15.75" thickBot="1" x14ac:dyDescent="0.3">
      <c r="A134" s="1164"/>
      <c r="B134" s="1099"/>
      <c r="C134" s="1165">
        <v>350</v>
      </c>
      <c r="D134" s="990">
        <f>SUM(D130:D133)</f>
        <v>8.3000000000000007</v>
      </c>
      <c r="E134" s="990">
        <f>SUM(E130:E133)</f>
        <v>10.4</v>
      </c>
      <c r="F134" s="990">
        <f>SUM(F130:F133)</f>
        <v>42.6</v>
      </c>
      <c r="G134" s="990">
        <f>SUM(G130:G133)</f>
        <v>297.3</v>
      </c>
      <c r="H134" s="990">
        <f>SUM(H130:H133)</f>
        <v>0.48</v>
      </c>
      <c r="I134" s="1064"/>
    </row>
    <row r="135" spans="1:9" x14ac:dyDescent="0.25">
      <c r="A135" s="1059"/>
      <c r="B135" s="859" t="s">
        <v>49</v>
      </c>
      <c r="C135" s="991"/>
      <c r="D135" s="915"/>
      <c r="E135" s="913"/>
      <c r="F135" s="915"/>
      <c r="G135" s="1066"/>
      <c r="H135" s="1117"/>
    </row>
    <row r="136" spans="1:9" ht="15.75" thickBot="1" x14ac:dyDescent="0.3">
      <c r="A136" s="910" t="s">
        <v>46</v>
      </c>
      <c r="B136" s="1061"/>
      <c r="C136" s="912">
        <v>70</v>
      </c>
      <c r="D136" s="998">
        <v>0.2</v>
      </c>
      <c r="E136" s="912">
        <v>0.1</v>
      </c>
      <c r="F136" s="999">
        <v>10</v>
      </c>
      <c r="G136" s="912">
        <v>42</v>
      </c>
      <c r="H136" s="1062">
        <v>7</v>
      </c>
      <c r="I136" s="987" t="s">
        <v>47</v>
      </c>
    </row>
    <row r="137" spans="1:9" ht="15.75" thickBot="1" x14ac:dyDescent="0.3">
      <c r="A137" s="1164" t="s">
        <v>48</v>
      </c>
      <c r="B137" s="1063"/>
      <c r="C137" s="1165">
        <v>70</v>
      </c>
      <c r="D137" s="990">
        <f>SUM(D136)</f>
        <v>0.2</v>
      </c>
      <c r="E137" s="990">
        <f t="shared" ref="E137:H137" si="7">SUM(E136)</f>
        <v>0.1</v>
      </c>
      <c r="F137" s="990">
        <f t="shared" si="7"/>
        <v>10</v>
      </c>
      <c r="G137" s="990">
        <f t="shared" si="7"/>
        <v>42</v>
      </c>
      <c r="H137" s="990">
        <f t="shared" si="7"/>
        <v>7</v>
      </c>
      <c r="I137" s="1064"/>
    </row>
    <row r="138" spans="1:9" x14ac:dyDescent="0.25">
      <c r="A138" s="1038"/>
      <c r="B138" s="830" t="s">
        <v>52</v>
      </c>
      <c r="C138" s="1087"/>
      <c r="D138" s="1112"/>
      <c r="E138" s="1111"/>
      <c r="F138" s="1112"/>
      <c r="G138" s="1096"/>
      <c r="H138" s="1118"/>
      <c r="I138" s="897"/>
    </row>
    <row r="139" spans="1:9" x14ac:dyDescent="0.25">
      <c r="A139" s="910" t="s">
        <v>107</v>
      </c>
      <c r="B139" s="859"/>
      <c r="C139" s="912">
        <v>40</v>
      </c>
      <c r="D139" s="913">
        <v>0.76</v>
      </c>
      <c r="E139" s="915">
        <v>3.56</v>
      </c>
      <c r="F139" s="913">
        <v>3.08</v>
      </c>
      <c r="G139" s="915">
        <v>47.6</v>
      </c>
      <c r="H139" s="988">
        <v>2.8</v>
      </c>
      <c r="I139" s="916"/>
    </row>
    <row r="140" spans="1:9" ht="26.25" x14ac:dyDescent="0.25">
      <c r="A140" s="910" t="s">
        <v>201</v>
      </c>
      <c r="B140" s="911"/>
      <c r="C140" s="991" t="s">
        <v>202</v>
      </c>
      <c r="D140" s="913">
        <v>4.24</v>
      </c>
      <c r="E140" s="915">
        <v>4.8</v>
      </c>
      <c r="F140" s="913">
        <v>7.1</v>
      </c>
      <c r="G140" s="915">
        <v>88.6</v>
      </c>
      <c r="H140" s="988">
        <v>3.73</v>
      </c>
      <c r="I140" s="987" t="s">
        <v>203</v>
      </c>
    </row>
    <row r="141" spans="1:9" ht="26.25" x14ac:dyDescent="0.25">
      <c r="A141" s="910" t="s">
        <v>205</v>
      </c>
      <c r="B141" s="911"/>
      <c r="C141" s="912" t="s">
        <v>206</v>
      </c>
      <c r="D141" s="914">
        <v>11</v>
      </c>
      <c r="E141" s="915">
        <v>7</v>
      </c>
      <c r="F141" s="913">
        <v>9.4</v>
      </c>
      <c r="G141" s="914">
        <v>144</v>
      </c>
      <c r="H141" s="916"/>
      <c r="I141" s="987" t="s">
        <v>207</v>
      </c>
    </row>
    <row r="142" spans="1:9" x14ac:dyDescent="0.25">
      <c r="A142" s="910" t="s">
        <v>213</v>
      </c>
      <c r="B142" s="1061"/>
      <c r="C142" s="912">
        <v>100</v>
      </c>
      <c r="D142" s="913">
        <v>2</v>
      </c>
      <c r="E142" s="915">
        <v>3</v>
      </c>
      <c r="F142" s="913">
        <v>14</v>
      </c>
      <c r="G142" s="914">
        <v>90.8</v>
      </c>
      <c r="H142" s="916">
        <v>6.95</v>
      </c>
      <c r="I142" s="987" t="s">
        <v>214</v>
      </c>
    </row>
    <row r="143" spans="1:9" x14ac:dyDescent="0.25">
      <c r="A143" s="910" t="s">
        <v>215</v>
      </c>
      <c r="B143" s="911"/>
      <c r="C143" s="912">
        <v>130</v>
      </c>
      <c r="D143" s="915">
        <v>0.6</v>
      </c>
      <c r="E143" s="913">
        <v>0</v>
      </c>
      <c r="F143" s="915">
        <v>18.100000000000001</v>
      </c>
      <c r="G143" s="913">
        <v>73.5</v>
      </c>
      <c r="H143" s="992">
        <v>0.26</v>
      </c>
      <c r="I143" s="987" t="s">
        <v>164</v>
      </c>
    </row>
    <row r="144" spans="1:9" ht="15.75" thickBot="1" x14ac:dyDescent="0.3">
      <c r="A144" s="1046" t="s">
        <v>78</v>
      </c>
      <c r="B144" s="1047"/>
      <c r="C144" s="1101">
        <v>30</v>
      </c>
      <c r="D144" s="912">
        <v>1.5</v>
      </c>
      <c r="E144" s="999">
        <v>0.3</v>
      </c>
      <c r="F144" s="912">
        <v>14.3</v>
      </c>
      <c r="G144" s="999">
        <v>66</v>
      </c>
      <c r="H144" s="1000"/>
      <c r="I144" s="1053"/>
    </row>
    <row r="145" spans="1:9" ht="15.75" thickBot="1" x14ac:dyDescent="0.3">
      <c r="A145" s="1164" t="s">
        <v>48</v>
      </c>
      <c r="B145" s="1063"/>
      <c r="C145" s="990">
        <v>571</v>
      </c>
      <c r="D145" s="990">
        <f>SUM(D138:D144)</f>
        <v>20.100000000000001</v>
      </c>
      <c r="E145" s="990">
        <f>SUM(E138:E144)</f>
        <v>18.66</v>
      </c>
      <c r="F145" s="990">
        <f>SUM(F138:F144)</f>
        <v>65.98</v>
      </c>
      <c r="G145" s="990">
        <f>SUM(G138:G144)</f>
        <v>510.5</v>
      </c>
      <c r="H145" s="990">
        <f>SUM(H138:H144)</f>
        <v>13.74</v>
      </c>
      <c r="I145" s="1064"/>
    </row>
    <row r="146" spans="1:9" x14ac:dyDescent="0.25">
      <c r="A146" s="1038"/>
      <c r="B146" s="830" t="s">
        <v>79</v>
      </c>
      <c r="C146" s="1087"/>
      <c r="D146" s="1119"/>
      <c r="E146" s="1111"/>
      <c r="F146" s="1112"/>
      <c r="G146" s="1096"/>
      <c r="H146" s="1118"/>
      <c r="I146" s="897"/>
    </row>
    <row r="147" spans="1:9" x14ac:dyDescent="0.25">
      <c r="A147" s="910" t="s">
        <v>123</v>
      </c>
      <c r="B147" s="1061"/>
      <c r="C147" s="915" t="s">
        <v>124</v>
      </c>
      <c r="D147" s="998">
        <v>3.2</v>
      </c>
      <c r="E147" s="912">
        <v>3.3</v>
      </c>
      <c r="F147" s="1071">
        <v>5.5</v>
      </c>
      <c r="G147" s="999">
        <v>64</v>
      </c>
      <c r="H147" s="1000">
        <v>0.68</v>
      </c>
      <c r="I147" s="987" t="s">
        <v>125</v>
      </c>
    </row>
    <row r="148" spans="1:9" x14ac:dyDescent="0.25">
      <c r="A148" s="910" t="s">
        <v>217</v>
      </c>
      <c r="B148" s="1061"/>
      <c r="C148" s="991" t="s">
        <v>218</v>
      </c>
      <c r="D148" s="999">
        <v>0.4</v>
      </c>
      <c r="E148" s="912">
        <v>0.4</v>
      </c>
      <c r="F148" s="999">
        <v>2.2000000000000002</v>
      </c>
      <c r="G148" s="999">
        <v>14.4</v>
      </c>
      <c r="H148" s="1060">
        <v>0.4</v>
      </c>
      <c r="I148" s="987" t="s">
        <v>219</v>
      </c>
    </row>
    <row r="149" spans="1:9" ht="26.25" x14ac:dyDescent="0.25">
      <c r="A149" s="1003" t="s">
        <v>379</v>
      </c>
      <c r="B149" s="939"/>
      <c r="C149" s="1114" t="s">
        <v>190</v>
      </c>
      <c r="D149" s="1008">
        <v>12</v>
      </c>
      <c r="E149" s="1007">
        <v>7.3</v>
      </c>
      <c r="F149" s="1008">
        <v>25</v>
      </c>
      <c r="G149" s="1007">
        <v>214</v>
      </c>
      <c r="H149" s="1008">
        <v>12.5</v>
      </c>
      <c r="I149" s="987" t="s">
        <v>222</v>
      </c>
    </row>
    <row r="150" spans="1:9" ht="15.75" thickBot="1" x14ac:dyDescent="0.3">
      <c r="A150" s="910" t="s">
        <v>136</v>
      </c>
      <c r="B150" s="911"/>
      <c r="C150" s="912" t="s">
        <v>137</v>
      </c>
      <c r="D150" s="998">
        <v>0.05</v>
      </c>
      <c r="E150" s="912">
        <v>0.01</v>
      </c>
      <c r="F150" s="999">
        <v>5.4</v>
      </c>
      <c r="G150" s="998">
        <v>21.9</v>
      </c>
      <c r="H150" s="1000"/>
      <c r="I150" s="987" t="s">
        <v>138</v>
      </c>
    </row>
    <row r="151" spans="1:9" ht="15.75" thickBot="1" x14ac:dyDescent="0.3">
      <c r="A151" s="1164" t="s">
        <v>48</v>
      </c>
      <c r="B151" s="1063"/>
      <c r="C151" s="1165">
        <v>394</v>
      </c>
      <c r="D151" s="997">
        <f>SUM(D146:D150)</f>
        <v>15.65</v>
      </c>
      <c r="E151" s="997">
        <f>SUM(E146:E150)</f>
        <v>11.01</v>
      </c>
      <c r="F151" s="997">
        <f>SUM(F146:F150)</f>
        <v>38.1</v>
      </c>
      <c r="G151" s="997">
        <f>SUM(G146:G150)</f>
        <v>314.29999999999995</v>
      </c>
      <c r="H151" s="997">
        <f>SUM(H146:H150)</f>
        <v>13.58</v>
      </c>
      <c r="I151" s="1064"/>
    </row>
    <row r="152" spans="1:9" ht="15.75" thickBot="1" x14ac:dyDescent="0.3">
      <c r="A152" s="1171" t="s">
        <v>94</v>
      </c>
      <c r="B152" s="1172"/>
      <c r="C152" s="1120">
        <f t="shared" ref="C152:H152" si="8">C134+C137+C145+C151</f>
        <v>1385</v>
      </c>
      <c r="D152" s="1178">
        <f t="shared" si="8"/>
        <v>44.25</v>
      </c>
      <c r="E152" s="1178">
        <f t="shared" si="8"/>
        <v>40.17</v>
      </c>
      <c r="F152" s="1178">
        <f t="shared" si="8"/>
        <v>156.68</v>
      </c>
      <c r="G152" s="1178">
        <f t="shared" si="8"/>
        <v>1164.0999999999999</v>
      </c>
      <c r="H152" s="1178">
        <f t="shared" si="8"/>
        <v>34.799999999999997</v>
      </c>
      <c r="I152" s="1095"/>
    </row>
    <row r="153" spans="1:9" x14ac:dyDescent="0.25">
      <c r="A153" s="867"/>
      <c r="B153" s="1179"/>
      <c r="C153" s="1121"/>
      <c r="D153" s="1010"/>
      <c r="E153" s="1010"/>
      <c r="F153" s="1010"/>
      <c r="G153" s="1010"/>
      <c r="H153" s="1010"/>
      <c r="I153" s="1061"/>
    </row>
    <row r="154" spans="1:9" ht="15.75" thickBot="1" x14ac:dyDescent="0.3">
      <c r="A154" s="821" t="s">
        <v>225</v>
      </c>
      <c r="B154" s="845"/>
      <c r="C154" s="845"/>
      <c r="E154" s="1035"/>
      <c r="F154" s="1035"/>
      <c r="H154" s="1037"/>
      <c r="I154" s="859"/>
    </row>
    <row r="155" spans="1:9" x14ac:dyDescent="0.25">
      <c r="A155" s="1038" t="s">
        <v>8</v>
      </c>
      <c r="B155" s="1077"/>
      <c r="C155" s="1054" t="s">
        <v>9</v>
      </c>
      <c r="D155" s="1208" t="s">
        <v>11</v>
      </c>
      <c r="E155" s="1209"/>
      <c r="F155" s="1210"/>
      <c r="G155" s="1040" t="s">
        <v>12</v>
      </c>
      <c r="H155" s="1080" t="s">
        <v>13</v>
      </c>
      <c r="I155" s="1054" t="s">
        <v>14</v>
      </c>
    </row>
    <row r="156" spans="1:9" ht="15.75" thickBot="1" x14ac:dyDescent="0.3">
      <c r="A156" s="910" t="s">
        <v>15</v>
      </c>
      <c r="B156" s="911"/>
      <c r="C156" s="1039" t="s">
        <v>16</v>
      </c>
      <c r="D156" s="1042"/>
      <c r="E156" s="1043"/>
      <c r="F156" s="1043"/>
      <c r="G156" s="1044" t="s">
        <v>18</v>
      </c>
      <c r="H156" s="1045"/>
    </row>
    <row r="157" spans="1:9" ht="15.75" thickBot="1" x14ac:dyDescent="0.3">
      <c r="A157" s="1046"/>
      <c r="B157" s="1047"/>
      <c r="C157" s="1048"/>
      <c r="D157" s="1049" t="s">
        <v>21</v>
      </c>
      <c r="E157" s="1049" t="s">
        <v>22</v>
      </c>
      <c r="F157" s="1050" t="s">
        <v>23</v>
      </c>
      <c r="G157" s="1051" t="s">
        <v>24</v>
      </c>
      <c r="H157" s="1052" t="s">
        <v>25</v>
      </c>
      <c r="I157" s="1053"/>
    </row>
    <row r="158" spans="1:9" x14ac:dyDescent="0.25">
      <c r="A158" s="910"/>
      <c r="B158" s="859" t="s">
        <v>26</v>
      </c>
      <c r="C158" s="1039"/>
      <c r="D158" s="1122"/>
      <c r="E158" s="1123"/>
      <c r="F158" s="1124"/>
      <c r="G158" s="1125"/>
      <c r="H158" s="1108"/>
    </row>
    <row r="159" spans="1:9" ht="26.25" x14ac:dyDescent="0.25">
      <c r="A159" s="910" t="s">
        <v>226</v>
      </c>
      <c r="B159" s="911"/>
      <c r="C159" s="1039" t="s">
        <v>97</v>
      </c>
      <c r="D159" s="914">
        <v>5.5</v>
      </c>
      <c r="E159" s="915">
        <v>6.7</v>
      </c>
      <c r="F159" s="915">
        <v>24.6</v>
      </c>
      <c r="G159" s="913">
        <v>180</v>
      </c>
      <c r="H159" s="992">
        <v>0.16</v>
      </c>
      <c r="I159" s="987" t="s">
        <v>98</v>
      </c>
    </row>
    <row r="160" spans="1:9" x14ac:dyDescent="0.25">
      <c r="A160" s="1059" t="s">
        <v>143</v>
      </c>
      <c r="B160" s="911"/>
      <c r="C160" s="1039">
        <v>165</v>
      </c>
      <c r="D160" s="998">
        <v>1</v>
      </c>
      <c r="E160" s="912">
        <v>1.2</v>
      </c>
      <c r="F160" s="912">
        <v>10</v>
      </c>
      <c r="G160" s="912">
        <v>55</v>
      </c>
      <c r="H160" s="1070">
        <v>0.16</v>
      </c>
      <c r="I160" s="987" t="s">
        <v>144</v>
      </c>
    </row>
    <row r="161" spans="1:9" ht="15.75" thickBot="1" x14ac:dyDescent="0.3">
      <c r="A161" s="1059" t="s">
        <v>103</v>
      </c>
      <c r="B161" s="911"/>
      <c r="C161" s="991" t="s">
        <v>104</v>
      </c>
      <c r="D161" s="914">
        <v>3.5</v>
      </c>
      <c r="E161" s="915">
        <v>5.95</v>
      </c>
      <c r="F161" s="913">
        <v>12.9</v>
      </c>
      <c r="G161" s="914">
        <v>119.6</v>
      </c>
      <c r="H161" s="992">
        <v>0.04</v>
      </c>
      <c r="I161" s="987" t="s">
        <v>105</v>
      </c>
    </row>
    <row r="162" spans="1:9" ht="15.75" thickBot="1" x14ac:dyDescent="0.3">
      <c r="A162" s="1164" t="s">
        <v>48</v>
      </c>
      <c r="B162" s="1099"/>
      <c r="C162" s="1165">
        <v>354</v>
      </c>
      <c r="D162" s="990"/>
      <c r="E162" s="990"/>
      <c r="F162" s="990"/>
      <c r="G162" s="990"/>
      <c r="H162" s="990"/>
      <c r="I162" s="1064"/>
    </row>
    <row r="163" spans="1:9" x14ac:dyDescent="0.25">
      <c r="A163" s="1065"/>
      <c r="B163" s="830" t="s">
        <v>49</v>
      </c>
      <c r="C163" s="1087"/>
      <c r="D163" s="1111"/>
      <c r="E163" s="1112"/>
      <c r="F163" s="1111"/>
      <c r="G163" s="1069"/>
      <c r="H163" s="1126"/>
      <c r="I163" s="1058"/>
    </row>
    <row r="164" spans="1:9" ht="15.75" thickBot="1" x14ac:dyDescent="0.3">
      <c r="A164" s="910" t="s">
        <v>50</v>
      </c>
      <c r="B164" s="1061"/>
      <c r="C164" s="1039">
        <v>90</v>
      </c>
      <c r="D164" s="998">
        <v>0.23</v>
      </c>
      <c r="E164" s="912">
        <v>0</v>
      </c>
      <c r="F164" s="999">
        <v>3</v>
      </c>
      <c r="G164" s="998">
        <v>13</v>
      </c>
      <c r="H164" s="1000">
        <v>1.5</v>
      </c>
      <c r="I164" s="987" t="s">
        <v>51</v>
      </c>
    </row>
    <row r="165" spans="1:9" ht="15.75" thickBot="1" x14ac:dyDescent="0.3">
      <c r="A165" s="1164" t="s">
        <v>48</v>
      </c>
      <c r="B165" s="1063"/>
      <c r="C165" s="1165">
        <v>90</v>
      </c>
      <c r="D165" s="990">
        <f>SUM(D158:D164)</f>
        <v>10.23</v>
      </c>
      <c r="E165" s="990">
        <f>SUM(E158:E164)</f>
        <v>13.850000000000001</v>
      </c>
      <c r="F165" s="990">
        <f>SUM(F158:F164)</f>
        <v>50.5</v>
      </c>
      <c r="G165" s="990">
        <f>SUM(G158:G164)</f>
        <v>367.6</v>
      </c>
      <c r="H165" s="990">
        <f>SUM(H158:H164)</f>
        <v>1.8599999999999999</v>
      </c>
      <c r="I165" s="1064"/>
    </row>
    <row r="166" spans="1:9" x14ac:dyDescent="0.25">
      <c r="A166" s="1038"/>
      <c r="B166" s="830" t="s">
        <v>52</v>
      </c>
      <c r="C166" s="1087"/>
      <c r="D166" s="1119"/>
      <c r="E166" s="1119"/>
      <c r="F166" s="1111"/>
      <c r="G166" s="1069"/>
      <c r="H166" s="1108"/>
      <c r="I166" s="897"/>
    </row>
    <row r="167" spans="1:9" x14ac:dyDescent="0.25">
      <c r="A167" s="910" t="s">
        <v>146</v>
      </c>
      <c r="B167" s="859"/>
      <c r="C167" s="912">
        <v>50</v>
      </c>
      <c r="D167" s="913">
        <v>0.63</v>
      </c>
      <c r="E167" s="915">
        <v>0.05</v>
      </c>
      <c r="F167" s="913">
        <v>7.1</v>
      </c>
      <c r="G167" s="915">
        <v>31.3</v>
      </c>
      <c r="H167" s="988">
        <v>1.6</v>
      </c>
      <c r="I167" s="987" t="s">
        <v>147</v>
      </c>
    </row>
    <row r="168" spans="1:9" ht="26.25" x14ac:dyDescent="0.25">
      <c r="A168" s="910" t="s">
        <v>227</v>
      </c>
      <c r="B168" s="911"/>
      <c r="C168" s="991" t="s">
        <v>202</v>
      </c>
      <c r="D168" s="914">
        <v>6.9</v>
      </c>
      <c r="E168" s="914">
        <v>6</v>
      </c>
      <c r="F168" s="915">
        <v>11.2</v>
      </c>
      <c r="G168" s="913">
        <v>126.7</v>
      </c>
      <c r="H168" s="992">
        <v>4.7699999999999996</v>
      </c>
      <c r="I168" s="987" t="s">
        <v>228</v>
      </c>
    </row>
    <row r="169" spans="1:9" x14ac:dyDescent="0.25">
      <c r="A169" s="910" t="s">
        <v>230</v>
      </c>
      <c r="B169" s="911"/>
      <c r="C169" s="912">
        <v>70</v>
      </c>
      <c r="D169" s="914">
        <v>10.4</v>
      </c>
      <c r="E169" s="915">
        <v>4.9000000000000004</v>
      </c>
      <c r="F169" s="913">
        <v>3.5</v>
      </c>
      <c r="G169" s="914">
        <v>99</v>
      </c>
      <c r="H169" s="916"/>
      <c r="I169" s="987" t="s">
        <v>231</v>
      </c>
    </row>
    <row r="170" spans="1:9" x14ac:dyDescent="0.25">
      <c r="A170" s="910" t="s">
        <v>235</v>
      </c>
      <c r="B170" s="1061"/>
      <c r="C170" s="991" t="s">
        <v>236</v>
      </c>
      <c r="D170" s="913">
        <v>2.6</v>
      </c>
      <c r="E170" s="915">
        <v>2</v>
      </c>
      <c r="F170" s="913">
        <v>8</v>
      </c>
      <c r="G170" s="914">
        <v>60</v>
      </c>
      <c r="H170" s="1127"/>
      <c r="I170" s="987" t="s">
        <v>237</v>
      </c>
    </row>
    <row r="171" spans="1:9" x14ac:dyDescent="0.25">
      <c r="A171" s="910" t="s">
        <v>120</v>
      </c>
      <c r="B171" s="911"/>
      <c r="C171" s="912">
        <v>130</v>
      </c>
      <c r="D171" s="914">
        <v>0.1</v>
      </c>
      <c r="E171" s="915">
        <v>0.1</v>
      </c>
      <c r="F171" s="913">
        <v>10.199999999999999</v>
      </c>
      <c r="G171" s="915">
        <v>42</v>
      </c>
      <c r="H171" s="992">
        <v>1.2</v>
      </c>
      <c r="I171" s="987" t="s">
        <v>121</v>
      </c>
    </row>
    <row r="172" spans="1:9" x14ac:dyDescent="0.25">
      <c r="A172" s="1059" t="s">
        <v>68</v>
      </c>
      <c r="B172" s="911"/>
      <c r="C172" s="1039">
        <v>20</v>
      </c>
      <c r="D172" s="1085">
        <v>1.6</v>
      </c>
      <c r="E172" s="1092">
        <v>0.2</v>
      </c>
      <c r="F172" s="1093">
        <v>9.8000000000000007</v>
      </c>
      <c r="G172" s="1066">
        <v>47</v>
      </c>
      <c r="H172" s="1000">
        <v>0</v>
      </c>
    </row>
    <row r="173" spans="1:9" ht="15.75" thickBot="1" x14ac:dyDescent="0.3">
      <c r="A173" s="1046" t="s">
        <v>78</v>
      </c>
      <c r="B173" s="1047"/>
      <c r="C173" s="1101">
        <v>30</v>
      </c>
      <c r="D173" s="912">
        <v>1.5</v>
      </c>
      <c r="E173" s="999">
        <v>0.3</v>
      </c>
      <c r="F173" s="912">
        <v>14.3</v>
      </c>
      <c r="G173" s="999">
        <v>66</v>
      </c>
      <c r="H173" s="1000"/>
      <c r="I173" s="1053"/>
    </row>
    <row r="174" spans="1:9" ht="15.75" thickBot="1" x14ac:dyDescent="0.3">
      <c r="A174" s="1164" t="s">
        <v>48</v>
      </c>
      <c r="B174" s="1063"/>
      <c r="C174" s="990">
        <v>543</v>
      </c>
      <c r="D174" s="997">
        <f>SUM(D166:D173)</f>
        <v>23.730000000000004</v>
      </c>
      <c r="E174" s="997">
        <f>SUM(E166:E173)</f>
        <v>13.549999999999999</v>
      </c>
      <c r="F174" s="997">
        <f>SUM(F166:F173)</f>
        <v>64.099999999999994</v>
      </c>
      <c r="G174" s="997">
        <f>SUM(G166:G173)</f>
        <v>472</v>
      </c>
      <c r="H174" s="997">
        <f>SUM(H166:H173)</f>
        <v>7.5699999999999994</v>
      </c>
      <c r="I174" s="1064"/>
    </row>
    <row r="175" spans="1:9" x14ac:dyDescent="0.25">
      <c r="A175" s="910"/>
      <c r="B175" s="859" t="s">
        <v>79</v>
      </c>
      <c r="C175" s="1087"/>
      <c r="D175" s="915"/>
      <c r="E175" s="915"/>
      <c r="F175" s="915"/>
      <c r="G175" s="1086"/>
      <c r="H175" s="1108"/>
      <c r="I175" s="864"/>
    </row>
    <row r="176" spans="1:9" x14ac:dyDescent="0.25">
      <c r="A176" s="910" t="s">
        <v>46</v>
      </c>
      <c r="B176" s="1061"/>
      <c r="C176" s="912">
        <v>70</v>
      </c>
      <c r="D176" s="998">
        <v>0.2</v>
      </c>
      <c r="E176" s="912">
        <v>0.2</v>
      </c>
      <c r="F176" s="999">
        <v>2.5</v>
      </c>
      <c r="G176" s="998">
        <v>12.6</v>
      </c>
      <c r="H176" s="1000">
        <v>7</v>
      </c>
      <c r="I176" s="987" t="s">
        <v>188</v>
      </c>
    </row>
    <row r="177" spans="1:9" x14ac:dyDescent="0.25">
      <c r="A177" s="1059" t="s">
        <v>166</v>
      </c>
      <c r="B177" s="911"/>
      <c r="C177" s="912">
        <v>130</v>
      </c>
      <c r="D177" s="912">
        <v>4.3499999999999996</v>
      </c>
      <c r="E177" s="912">
        <v>3.2</v>
      </c>
      <c r="F177" s="912">
        <v>6</v>
      </c>
      <c r="G177" s="999">
        <v>70</v>
      </c>
      <c r="H177" s="1000">
        <v>1.05</v>
      </c>
      <c r="I177" s="987" t="s">
        <v>88</v>
      </c>
    </row>
    <row r="178" spans="1:9" x14ac:dyDescent="0.25">
      <c r="A178" s="1003" t="s">
        <v>239</v>
      </c>
      <c r="B178" s="1128"/>
      <c r="C178" s="1005">
        <v>50</v>
      </c>
      <c r="D178" s="1007">
        <v>2.2999999999999998</v>
      </c>
      <c r="E178" s="1007">
        <v>2.9</v>
      </c>
      <c r="F178" s="1007">
        <v>21</v>
      </c>
      <c r="G178" s="1008">
        <v>120</v>
      </c>
      <c r="H178" s="1007">
        <v>0.02</v>
      </c>
      <c r="I178" s="1129" t="s">
        <v>240</v>
      </c>
    </row>
    <row r="179" spans="1:9" x14ac:dyDescent="0.25">
      <c r="A179" s="1059" t="s">
        <v>171</v>
      </c>
      <c r="B179" s="859"/>
      <c r="C179" s="912">
        <v>19</v>
      </c>
      <c r="D179" s="912">
        <v>0.53</v>
      </c>
      <c r="E179" s="999">
        <v>4.5999999999999996</v>
      </c>
      <c r="F179" s="912">
        <v>2</v>
      </c>
      <c r="G179" s="999">
        <v>51</v>
      </c>
      <c r="H179" s="1000">
        <v>0</v>
      </c>
    </row>
    <row r="180" spans="1:9" x14ac:dyDescent="0.25">
      <c r="A180" s="1059" t="s">
        <v>242</v>
      </c>
      <c r="B180" s="859"/>
      <c r="C180" s="912"/>
      <c r="D180" s="912"/>
      <c r="E180" s="999"/>
      <c r="F180" s="912"/>
      <c r="G180" s="999"/>
      <c r="H180" s="1000"/>
    </row>
    <row r="181" spans="1:9" ht="15.75" thickBot="1" x14ac:dyDescent="0.3">
      <c r="A181" s="1003" t="s">
        <v>35</v>
      </c>
      <c r="B181" s="1004"/>
      <c r="C181" s="1005" t="s">
        <v>137</v>
      </c>
      <c r="D181" s="1006">
        <v>1.7</v>
      </c>
      <c r="E181" s="1007">
        <v>1.3</v>
      </c>
      <c r="F181" s="1008">
        <v>7.9</v>
      </c>
      <c r="G181" s="1007">
        <v>50</v>
      </c>
      <c r="H181" s="1006">
        <v>0.78</v>
      </c>
      <c r="I181" s="987" t="s">
        <v>37</v>
      </c>
    </row>
    <row r="182" spans="1:9" ht="15.75" thickBot="1" x14ac:dyDescent="0.3">
      <c r="A182" s="1164" t="s">
        <v>48</v>
      </c>
      <c r="B182" s="1099"/>
      <c r="C182" s="847">
        <v>373</v>
      </c>
      <c r="D182" s="997">
        <f>SUM(D175:D181)</f>
        <v>9.08</v>
      </c>
      <c r="E182" s="997">
        <f>SUM(E175:E181)</f>
        <v>12.200000000000001</v>
      </c>
      <c r="F182" s="997">
        <f>SUM(F175:F181)</f>
        <v>39.4</v>
      </c>
      <c r="G182" s="997">
        <f>SUM(G175:G181)</f>
        <v>303.60000000000002</v>
      </c>
      <c r="H182" s="997">
        <f>SUM(H175:H181)</f>
        <v>8.85</v>
      </c>
      <c r="I182" s="1064"/>
    </row>
    <row r="183" spans="1:9" ht="15.75" thickBot="1" x14ac:dyDescent="0.3">
      <c r="A183" s="1171" t="s">
        <v>94</v>
      </c>
      <c r="B183" s="1172"/>
      <c r="C183" s="1120">
        <f t="shared" ref="C183:H183" si="9">C165+C174+C182</f>
        <v>1006</v>
      </c>
      <c r="D183" s="1178">
        <f t="shared" si="9"/>
        <v>43.040000000000006</v>
      </c>
      <c r="E183" s="1178">
        <f t="shared" si="9"/>
        <v>39.6</v>
      </c>
      <c r="F183" s="1178">
        <f t="shared" si="9"/>
        <v>154</v>
      </c>
      <c r="G183" s="1178">
        <f t="shared" si="9"/>
        <v>1143.2</v>
      </c>
      <c r="H183" s="1178">
        <f t="shared" si="9"/>
        <v>18.28</v>
      </c>
      <c r="I183" s="1095"/>
    </row>
    <row r="184" spans="1:9" x14ac:dyDescent="0.25">
      <c r="A184" s="859"/>
      <c r="B184" s="859"/>
      <c r="C184" s="1130"/>
      <c r="D184" s="869"/>
      <c r="E184" s="869"/>
      <c r="F184" s="869"/>
      <c r="G184" s="890"/>
      <c r="H184" s="944"/>
      <c r="I184" s="911"/>
    </row>
    <row r="185" spans="1:9" ht="15.75" thickBot="1" x14ac:dyDescent="0.3">
      <c r="A185" s="821" t="s">
        <v>243</v>
      </c>
      <c r="B185" s="821"/>
      <c r="C185" s="845"/>
      <c r="E185" s="1035"/>
      <c r="F185" s="1035"/>
      <c r="H185" s="1037"/>
      <c r="I185" s="845"/>
    </row>
    <row r="186" spans="1:9" x14ac:dyDescent="0.25">
      <c r="A186" s="1038" t="s">
        <v>8</v>
      </c>
      <c r="B186" s="1077"/>
      <c r="C186" s="1054" t="s">
        <v>9</v>
      </c>
      <c r="D186" s="1208" t="s">
        <v>11</v>
      </c>
      <c r="E186" s="1209"/>
      <c r="F186" s="1210"/>
      <c r="G186" s="1040" t="s">
        <v>12</v>
      </c>
      <c r="H186" s="1080" t="s">
        <v>13</v>
      </c>
      <c r="I186" s="1039" t="s">
        <v>14</v>
      </c>
    </row>
    <row r="187" spans="1:9" ht="15.75" thickBot="1" x14ac:dyDescent="0.3">
      <c r="A187" s="910" t="s">
        <v>15</v>
      </c>
      <c r="B187" s="911"/>
      <c r="C187" s="1039" t="s">
        <v>16</v>
      </c>
      <c r="D187" s="1042"/>
      <c r="E187" s="1043"/>
      <c r="F187" s="1043"/>
      <c r="G187" s="1044" t="s">
        <v>18</v>
      </c>
      <c r="H187" s="1045"/>
    </row>
    <row r="188" spans="1:9" ht="15.75" thickBot="1" x14ac:dyDescent="0.3">
      <c r="A188" s="1046"/>
      <c r="B188" s="1047"/>
      <c r="C188" s="1048"/>
      <c r="D188" s="1067" t="s">
        <v>21</v>
      </c>
      <c r="E188" s="1067" t="s">
        <v>22</v>
      </c>
      <c r="F188" s="1068" t="s">
        <v>23</v>
      </c>
      <c r="G188" s="1096" t="s">
        <v>24</v>
      </c>
      <c r="H188" s="1097" t="s">
        <v>25</v>
      </c>
      <c r="I188" s="1053"/>
    </row>
    <row r="189" spans="1:9" x14ac:dyDescent="0.25">
      <c r="A189" s="1038"/>
      <c r="B189" s="830" t="s">
        <v>26</v>
      </c>
      <c r="C189" s="1039"/>
      <c r="D189" s="1082"/>
      <c r="E189" s="1083"/>
      <c r="F189" s="1098"/>
      <c r="G189" s="1040"/>
      <c r="H189" s="1057"/>
      <c r="I189" s="1058"/>
    </row>
    <row r="190" spans="1:9" x14ac:dyDescent="0.25">
      <c r="A190" s="910" t="s">
        <v>244</v>
      </c>
      <c r="B190" s="911"/>
      <c r="C190" s="912" t="s">
        <v>245</v>
      </c>
      <c r="D190" s="914">
        <v>7.2</v>
      </c>
      <c r="E190" s="915">
        <v>5.9</v>
      </c>
      <c r="F190" s="915">
        <v>2.4</v>
      </c>
      <c r="G190" s="914">
        <v>92</v>
      </c>
      <c r="H190" s="992">
        <v>0.11</v>
      </c>
      <c r="I190" s="987" t="s">
        <v>246</v>
      </c>
    </row>
    <row r="191" spans="1:9" x14ac:dyDescent="0.25">
      <c r="A191" s="1003" t="s">
        <v>35</v>
      </c>
      <c r="B191" s="1004"/>
      <c r="C191" s="1005" t="s">
        <v>36</v>
      </c>
      <c r="D191" s="1006">
        <v>2.6</v>
      </c>
      <c r="E191" s="1007">
        <v>2</v>
      </c>
      <c r="F191" s="1008">
        <v>11.9</v>
      </c>
      <c r="G191" s="1007">
        <v>76</v>
      </c>
      <c r="H191" s="1006">
        <v>1.2</v>
      </c>
      <c r="I191" s="987" t="s">
        <v>37</v>
      </c>
    </row>
    <row r="192" spans="1:9" ht="26.25" x14ac:dyDescent="0.25">
      <c r="A192" s="1059" t="s">
        <v>41</v>
      </c>
      <c r="B192" s="911"/>
      <c r="C192" s="991" t="s">
        <v>42</v>
      </c>
      <c r="D192" s="998">
        <v>1.9</v>
      </c>
      <c r="E192" s="912">
        <v>4.4000000000000004</v>
      </c>
      <c r="F192" s="999">
        <v>13</v>
      </c>
      <c r="G192" s="912">
        <v>99</v>
      </c>
      <c r="H192" s="1060"/>
      <c r="I192" s="987" t="s">
        <v>43</v>
      </c>
    </row>
    <row r="193" spans="1:9" ht="15.75" thickBot="1" x14ac:dyDescent="0.3">
      <c r="A193" s="910" t="s">
        <v>46</v>
      </c>
      <c r="B193" s="1061"/>
      <c r="C193" s="912">
        <v>70</v>
      </c>
      <c r="D193" s="998">
        <v>0.2</v>
      </c>
      <c r="E193" s="912">
        <v>0.01</v>
      </c>
      <c r="F193" s="999">
        <v>15</v>
      </c>
      <c r="G193" s="912">
        <v>61</v>
      </c>
      <c r="H193" s="1062">
        <v>7</v>
      </c>
      <c r="I193" s="987" t="s">
        <v>47</v>
      </c>
    </row>
    <row r="194" spans="1:9" ht="15.75" thickBot="1" x14ac:dyDescent="0.3">
      <c r="A194" s="1164" t="s">
        <v>48</v>
      </c>
      <c r="B194" s="1063"/>
      <c r="C194" s="1165">
        <v>357</v>
      </c>
      <c r="D194" s="1170">
        <f>SUM(D189:D193)</f>
        <v>11.9</v>
      </c>
      <c r="E194" s="1170">
        <f>SUM(E189:E193)</f>
        <v>12.31</v>
      </c>
      <c r="F194" s="1170">
        <f>SUM(F189:F193)</f>
        <v>42.3</v>
      </c>
      <c r="G194" s="1170">
        <f>SUM(G189:G193)</f>
        <v>328</v>
      </c>
      <c r="H194" s="1170">
        <f>SUM(H189:H193)</f>
        <v>8.31</v>
      </c>
      <c r="I194" s="1064"/>
    </row>
    <row r="195" spans="1:9" x14ac:dyDescent="0.25">
      <c r="A195" s="1059"/>
      <c r="B195" s="859" t="s">
        <v>49</v>
      </c>
      <c r="C195" s="991"/>
      <c r="D195" s="912"/>
      <c r="E195" s="999"/>
      <c r="F195" s="912"/>
      <c r="G195" s="1072"/>
      <c r="H195" s="1000"/>
    </row>
    <row r="196" spans="1:9" ht="15.75" thickBot="1" x14ac:dyDescent="0.3">
      <c r="A196" s="910" t="s">
        <v>50</v>
      </c>
      <c r="B196" s="1061"/>
      <c r="C196" s="1039">
        <v>90</v>
      </c>
      <c r="D196" s="998">
        <v>0.75</v>
      </c>
      <c r="E196" s="912">
        <v>0</v>
      </c>
      <c r="F196" s="999">
        <v>10</v>
      </c>
      <c r="G196" s="912">
        <v>43</v>
      </c>
      <c r="H196" s="1000">
        <v>3</v>
      </c>
      <c r="I196" s="987" t="s">
        <v>51</v>
      </c>
    </row>
    <row r="197" spans="1:9" ht="15.75" thickBot="1" x14ac:dyDescent="0.3">
      <c r="A197" s="1164" t="s">
        <v>48</v>
      </c>
      <c r="B197" s="1063"/>
      <c r="C197" s="1165">
        <v>90</v>
      </c>
      <c r="D197" s="990">
        <f>SUM(D196)</f>
        <v>0.75</v>
      </c>
      <c r="E197" s="990">
        <f>SUM(E196)</f>
        <v>0</v>
      </c>
      <c r="F197" s="990">
        <f>SUM(F196)</f>
        <v>10</v>
      </c>
      <c r="G197" s="990">
        <f>SUM(G196)</f>
        <v>43</v>
      </c>
      <c r="H197" s="990">
        <f>SUM(H196)</f>
        <v>3</v>
      </c>
      <c r="I197" s="1064"/>
    </row>
    <row r="198" spans="1:9" x14ac:dyDescent="0.25">
      <c r="A198" s="1038"/>
      <c r="B198" s="830" t="s">
        <v>52</v>
      </c>
      <c r="C198" s="1087"/>
      <c r="D198" s="1112"/>
      <c r="E198" s="1111"/>
      <c r="F198" s="1112"/>
      <c r="G198" s="1096"/>
      <c r="H198" s="1108"/>
      <c r="I198" s="897"/>
    </row>
    <row r="199" spans="1:9" x14ac:dyDescent="0.25">
      <c r="A199" s="910" t="s">
        <v>107</v>
      </c>
      <c r="B199" s="859"/>
      <c r="C199" s="912">
        <v>40</v>
      </c>
      <c r="D199" s="913">
        <v>0.76</v>
      </c>
      <c r="E199" s="915">
        <v>3.56</v>
      </c>
      <c r="F199" s="913">
        <v>3.08</v>
      </c>
      <c r="G199" s="915">
        <v>47.6</v>
      </c>
      <c r="H199" s="988">
        <v>2.8</v>
      </c>
      <c r="I199" s="916"/>
    </row>
    <row r="200" spans="1:9" ht="26.25" x14ac:dyDescent="0.25">
      <c r="A200" s="910" t="s">
        <v>247</v>
      </c>
      <c r="B200" s="911"/>
      <c r="C200" s="912" t="s">
        <v>248</v>
      </c>
      <c r="D200" s="915">
        <v>6.8</v>
      </c>
      <c r="E200" s="915">
        <v>2</v>
      </c>
      <c r="F200" s="913">
        <v>11.8</v>
      </c>
      <c r="G200" s="915">
        <v>92.4</v>
      </c>
      <c r="H200" s="992">
        <v>4.2</v>
      </c>
      <c r="I200" s="987" t="s">
        <v>58</v>
      </c>
    </row>
    <row r="201" spans="1:9" x14ac:dyDescent="0.25">
      <c r="A201" s="910" t="s">
        <v>251</v>
      </c>
      <c r="B201" s="911"/>
      <c r="C201" s="912" t="s">
        <v>252</v>
      </c>
      <c r="D201" s="913">
        <v>11</v>
      </c>
      <c r="E201" s="915">
        <v>14.1</v>
      </c>
      <c r="F201" s="913">
        <v>25</v>
      </c>
      <c r="G201" s="915">
        <v>270</v>
      </c>
      <c r="H201" s="992">
        <v>0.33</v>
      </c>
      <c r="I201" s="987" t="s">
        <v>253</v>
      </c>
    </row>
    <row r="202" spans="1:9" x14ac:dyDescent="0.25">
      <c r="A202" s="910" t="s">
        <v>74</v>
      </c>
      <c r="B202" s="911"/>
      <c r="C202" s="912">
        <v>130</v>
      </c>
      <c r="D202" s="914"/>
      <c r="E202" s="915"/>
      <c r="F202" s="913">
        <v>13</v>
      </c>
      <c r="G202" s="914">
        <v>52</v>
      </c>
      <c r="H202" s="916"/>
      <c r="I202" s="987" t="s">
        <v>75</v>
      </c>
    </row>
    <row r="203" spans="1:9" x14ac:dyDescent="0.25">
      <c r="A203" s="1059" t="s">
        <v>68</v>
      </c>
      <c r="B203" s="911"/>
      <c r="C203" s="1039">
        <v>15</v>
      </c>
      <c r="D203" s="912">
        <v>1.2</v>
      </c>
      <c r="E203" s="999">
        <v>0.1</v>
      </c>
      <c r="F203" s="912">
        <v>7.3</v>
      </c>
      <c r="G203" s="999">
        <v>36</v>
      </c>
      <c r="H203" s="1000">
        <v>0</v>
      </c>
    </row>
    <row r="204" spans="1:9" ht="15.75" thickBot="1" x14ac:dyDescent="0.3">
      <c r="A204" s="1046" t="s">
        <v>78</v>
      </c>
      <c r="B204" s="1047"/>
      <c r="C204" s="1101">
        <v>30</v>
      </c>
      <c r="D204" s="912">
        <v>1.5</v>
      </c>
      <c r="E204" s="999">
        <v>0.3</v>
      </c>
      <c r="F204" s="912">
        <v>14.3</v>
      </c>
      <c r="G204" s="999">
        <v>66</v>
      </c>
      <c r="H204" s="1000"/>
      <c r="I204" s="1053"/>
    </row>
    <row r="205" spans="1:9" ht="15.75" thickBot="1" x14ac:dyDescent="0.3">
      <c r="A205" s="1164" t="s">
        <v>48</v>
      </c>
      <c r="B205" s="1063"/>
      <c r="C205" s="990">
        <v>592</v>
      </c>
      <c r="D205" s="997">
        <f>SUM(D198:D204)</f>
        <v>21.259999999999998</v>
      </c>
      <c r="E205" s="997">
        <f>SUM(E198:E204)</f>
        <v>20.060000000000002</v>
      </c>
      <c r="F205" s="997">
        <f>SUM(F198:F204)</f>
        <v>74.48</v>
      </c>
      <c r="G205" s="997">
        <f>SUM(G198:G204)</f>
        <v>564</v>
      </c>
      <c r="H205" s="997">
        <f>SUM(H198:H204)</f>
        <v>7.33</v>
      </c>
      <c r="I205" s="1064"/>
    </row>
    <row r="206" spans="1:9" x14ac:dyDescent="0.25">
      <c r="A206" s="1038"/>
      <c r="B206" s="830" t="s">
        <v>79</v>
      </c>
      <c r="C206" s="1087"/>
      <c r="D206" s="1067"/>
      <c r="E206" s="1067"/>
      <c r="F206" s="1067"/>
      <c r="G206" s="1096"/>
      <c r="H206" s="1057"/>
      <c r="I206" s="897"/>
    </row>
    <row r="207" spans="1:9" x14ac:dyDescent="0.25">
      <c r="A207" s="1059" t="s">
        <v>87</v>
      </c>
      <c r="B207" s="911"/>
      <c r="C207" s="912" t="s">
        <v>256</v>
      </c>
      <c r="D207" s="912">
        <v>4</v>
      </c>
      <c r="E207" s="912">
        <v>3.2</v>
      </c>
      <c r="F207" s="912">
        <v>5.0999999999999996</v>
      </c>
      <c r="G207" s="998">
        <v>65</v>
      </c>
      <c r="H207" s="1000">
        <v>1.05</v>
      </c>
      <c r="I207" s="987" t="s">
        <v>88</v>
      </c>
    </row>
    <row r="208" spans="1:9" ht="26.25" x14ac:dyDescent="0.25">
      <c r="A208" s="910" t="s">
        <v>257</v>
      </c>
      <c r="B208" s="911"/>
      <c r="C208" s="991" t="s">
        <v>258</v>
      </c>
      <c r="D208" s="914">
        <v>5.7</v>
      </c>
      <c r="E208" s="915">
        <v>5.5</v>
      </c>
      <c r="F208" s="913">
        <v>16.7</v>
      </c>
      <c r="G208" s="915">
        <v>139</v>
      </c>
      <c r="H208" s="992">
        <v>0.24</v>
      </c>
      <c r="I208" s="987" t="s">
        <v>259</v>
      </c>
    </row>
    <row r="209" spans="1:9" ht="15.75" thickBot="1" x14ac:dyDescent="0.3">
      <c r="A209" s="910" t="s">
        <v>90</v>
      </c>
      <c r="B209" s="911"/>
      <c r="C209" s="991" t="s">
        <v>91</v>
      </c>
      <c r="D209" s="914">
        <v>0.03</v>
      </c>
      <c r="E209" s="915">
        <v>0.01</v>
      </c>
      <c r="F209" s="913">
        <v>5.6</v>
      </c>
      <c r="G209" s="914">
        <v>22.75</v>
      </c>
      <c r="H209" s="992">
        <v>1.59</v>
      </c>
      <c r="I209" s="987" t="s">
        <v>92</v>
      </c>
    </row>
    <row r="210" spans="1:9" ht="15.75" thickBot="1" x14ac:dyDescent="0.3">
      <c r="A210" s="1164" t="s">
        <v>48</v>
      </c>
      <c r="B210" s="1063"/>
      <c r="C210" s="847">
        <v>334.5</v>
      </c>
      <c r="D210" s="997">
        <f>SUM(D206:D209)</f>
        <v>9.7299999999999986</v>
      </c>
      <c r="E210" s="997">
        <f>SUM(E206:E209)</f>
        <v>8.7099999999999991</v>
      </c>
      <c r="F210" s="997">
        <f>SUM(F206:F209)</f>
        <v>27.4</v>
      </c>
      <c r="G210" s="997">
        <f>SUM(G206:G209)</f>
        <v>226.75</v>
      </c>
      <c r="H210" s="997">
        <f>SUM(H206:H209)</f>
        <v>2.88</v>
      </c>
      <c r="I210" s="1064"/>
    </row>
    <row r="211" spans="1:9" ht="15.75" thickBot="1" x14ac:dyDescent="0.3">
      <c r="A211" s="1171" t="s">
        <v>94</v>
      </c>
      <c r="B211" s="1172"/>
      <c r="C211" s="1120">
        <f t="shared" ref="C211:H211" si="10">C194+C197+C205+C210</f>
        <v>1373.5</v>
      </c>
      <c r="D211" s="1173">
        <f t="shared" si="10"/>
        <v>43.639999999999993</v>
      </c>
      <c r="E211" s="1173">
        <f t="shared" si="10"/>
        <v>41.080000000000005</v>
      </c>
      <c r="F211" s="1173">
        <f t="shared" si="10"/>
        <v>154.18</v>
      </c>
      <c r="G211" s="1173">
        <f t="shared" si="10"/>
        <v>1161.75</v>
      </c>
      <c r="H211" s="1173">
        <f t="shared" si="10"/>
        <v>21.52</v>
      </c>
      <c r="I211" s="1095"/>
    </row>
    <row r="212" spans="1:9" x14ac:dyDescent="0.25">
      <c r="A212" s="859"/>
      <c r="B212" s="830"/>
      <c r="C212" s="1130"/>
      <c r="D212" s="869"/>
      <c r="E212" s="869"/>
      <c r="F212" s="869"/>
      <c r="G212" s="890"/>
      <c r="H212" s="1002"/>
      <c r="I212" s="911"/>
    </row>
    <row r="213" spans="1:9" ht="15.75" thickBot="1" x14ac:dyDescent="0.3">
      <c r="A213" s="821" t="s">
        <v>260</v>
      </c>
      <c r="B213" s="845"/>
      <c r="C213" s="845"/>
      <c r="E213" s="1035"/>
      <c r="F213" s="1035"/>
      <c r="H213" s="1037"/>
      <c r="I213" s="845"/>
    </row>
    <row r="214" spans="1:9" x14ac:dyDescent="0.25">
      <c r="A214" s="1038" t="s">
        <v>8</v>
      </c>
      <c r="B214" s="1077"/>
      <c r="C214" s="1054" t="s">
        <v>9</v>
      </c>
      <c r="D214" s="1208" t="s">
        <v>11</v>
      </c>
      <c r="E214" s="1209"/>
      <c r="F214" s="1210"/>
      <c r="G214" s="1040" t="s">
        <v>12</v>
      </c>
      <c r="H214" s="1080" t="s">
        <v>13</v>
      </c>
      <c r="I214" s="1039" t="s">
        <v>14</v>
      </c>
    </row>
    <row r="215" spans="1:9" ht="15.75" thickBot="1" x14ac:dyDescent="0.3">
      <c r="A215" s="910" t="s">
        <v>15</v>
      </c>
      <c r="B215" s="911"/>
      <c r="C215" s="1039" t="s">
        <v>16</v>
      </c>
      <c r="D215" s="1042"/>
      <c r="E215" s="1043"/>
      <c r="F215" s="1043"/>
      <c r="G215" s="1044" t="s">
        <v>18</v>
      </c>
      <c r="H215" s="1045"/>
    </row>
    <row r="216" spans="1:9" ht="15.75" thickBot="1" x14ac:dyDescent="0.3">
      <c r="A216" s="1046"/>
      <c r="B216" s="1047"/>
      <c r="C216" s="1048"/>
      <c r="D216" s="1049" t="s">
        <v>21</v>
      </c>
      <c r="E216" s="1049" t="s">
        <v>22</v>
      </c>
      <c r="F216" s="1050" t="s">
        <v>23</v>
      </c>
      <c r="G216" s="1051" t="s">
        <v>24</v>
      </c>
      <c r="H216" s="1052" t="s">
        <v>25</v>
      </c>
      <c r="I216" s="1053"/>
    </row>
    <row r="217" spans="1:9" x14ac:dyDescent="0.25">
      <c r="A217" s="1038"/>
      <c r="B217" s="830" t="s">
        <v>26</v>
      </c>
      <c r="C217" s="1054"/>
      <c r="D217" s="1131"/>
      <c r="E217" s="1105"/>
      <c r="F217" s="1106"/>
      <c r="G217" s="1084"/>
      <c r="H217" s="1108"/>
      <c r="I217" s="1058"/>
    </row>
    <row r="218" spans="1:9" ht="26.25" x14ac:dyDescent="0.25">
      <c r="A218" s="910" t="s">
        <v>261</v>
      </c>
      <c r="B218" s="911"/>
      <c r="C218" s="1039" t="s">
        <v>97</v>
      </c>
      <c r="D218" s="914">
        <v>3.6</v>
      </c>
      <c r="E218" s="915">
        <v>5.3</v>
      </c>
      <c r="F218" s="915">
        <v>17</v>
      </c>
      <c r="G218" s="914">
        <v>130</v>
      </c>
      <c r="H218" s="992">
        <v>0.21375</v>
      </c>
      <c r="I218" s="987" t="s">
        <v>98</v>
      </c>
    </row>
    <row r="219" spans="1:9" x14ac:dyDescent="0.25">
      <c r="A219" s="1059" t="s">
        <v>100</v>
      </c>
      <c r="B219" s="911"/>
      <c r="C219" s="912">
        <v>160</v>
      </c>
      <c r="D219" s="914">
        <v>2</v>
      </c>
      <c r="E219" s="915">
        <v>2.2000000000000002</v>
      </c>
      <c r="F219" s="915">
        <v>11.3</v>
      </c>
      <c r="G219" s="914">
        <v>73.3</v>
      </c>
      <c r="H219" s="992">
        <v>0.32</v>
      </c>
      <c r="I219" s="987" t="s">
        <v>101</v>
      </c>
    </row>
    <row r="220" spans="1:9" ht="15.75" thickBot="1" x14ac:dyDescent="0.3">
      <c r="A220" s="1059" t="s">
        <v>103</v>
      </c>
      <c r="B220" s="911"/>
      <c r="C220" s="991" t="s">
        <v>104</v>
      </c>
      <c r="D220" s="914">
        <v>3.5</v>
      </c>
      <c r="E220" s="915">
        <v>5.95</v>
      </c>
      <c r="F220" s="913">
        <v>12.9</v>
      </c>
      <c r="G220" s="914">
        <v>119.6</v>
      </c>
      <c r="H220" s="992">
        <v>0.04</v>
      </c>
      <c r="I220" s="987" t="s">
        <v>105</v>
      </c>
    </row>
    <row r="221" spans="1:9" ht="15.75" thickBot="1" x14ac:dyDescent="0.3">
      <c r="A221" s="1164" t="s">
        <v>48</v>
      </c>
      <c r="B221" s="1099"/>
      <c r="C221" s="1165">
        <v>350</v>
      </c>
      <c r="D221" s="990">
        <f>SUM(D217:D220)</f>
        <v>9.1</v>
      </c>
      <c r="E221" s="990">
        <f>SUM(E217:E220)</f>
        <v>13.45</v>
      </c>
      <c r="F221" s="990">
        <f>SUM(F217:F220)</f>
        <v>41.2</v>
      </c>
      <c r="G221" s="990">
        <f>SUM(G217:G220)</f>
        <v>322.89999999999998</v>
      </c>
      <c r="H221" s="990">
        <f>SUM(H217:H220)</f>
        <v>0.57374999999999998</v>
      </c>
      <c r="I221" s="1064"/>
    </row>
    <row r="222" spans="1:9" x14ac:dyDescent="0.25">
      <c r="A222" s="1059"/>
      <c r="B222" s="859" t="s">
        <v>49</v>
      </c>
      <c r="C222" s="991"/>
      <c r="D222" s="915"/>
      <c r="E222" s="913"/>
      <c r="F222" s="914"/>
      <c r="G222" s="1119"/>
      <c r="H222" s="916"/>
    </row>
    <row r="223" spans="1:9" ht="15.75" thickBot="1" x14ac:dyDescent="0.3">
      <c r="A223" s="910" t="s">
        <v>50</v>
      </c>
      <c r="B223" s="1061"/>
      <c r="C223" s="1039">
        <v>90</v>
      </c>
      <c r="D223" s="998">
        <v>0.75</v>
      </c>
      <c r="E223" s="912">
        <v>0</v>
      </c>
      <c r="F223" s="999">
        <v>7</v>
      </c>
      <c r="G223" s="912">
        <v>31</v>
      </c>
      <c r="H223" s="1000">
        <v>3</v>
      </c>
      <c r="I223" s="987" t="s">
        <v>51</v>
      </c>
    </row>
    <row r="224" spans="1:9" ht="15.75" thickBot="1" x14ac:dyDescent="0.3">
      <c r="A224" s="1164" t="s">
        <v>48</v>
      </c>
      <c r="B224" s="1063"/>
      <c r="C224" s="1165">
        <v>90</v>
      </c>
      <c r="D224" s="990">
        <f>SUM(D223)</f>
        <v>0.75</v>
      </c>
      <c r="E224" s="990">
        <f t="shared" ref="E224:H224" si="11">SUM(E223)</f>
        <v>0</v>
      </c>
      <c r="F224" s="990">
        <f t="shared" si="11"/>
        <v>7</v>
      </c>
      <c r="G224" s="990">
        <f t="shared" si="11"/>
        <v>31</v>
      </c>
      <c r="H224" s="990">
        <f t="shared" si="11"/>
        <v>3</v>
      </c>
      <c r="I224" s="1064"/>
    </row>
    <row r="225" spans="1:9" x14ac:dyDescent="0.25">
      <c r="A225" s="1038"/>
      <c r="B225" s="830" t="s">
        <v>52</v>
      </c>
      <c r="C225" s="1087"/>
      <c r="D225" s="1119"/>
      <c r="E225" s="1111"/>
      <c r="F225" s="1112"/>
      <c r="G225" s="1089"/>
      <c r="H225" s="1108"/>
      <c r="I225" s="897"/>
    </row>
    <row r="226" spans="1:9" x14ac:dyDescent="0.25">
      <c r="A226" s="910" t="s">
        <v>53</v>
      </c>
      <c r="B226" s="859"/>
      <c r="C226" s="912">
        <v>50</v>
      </c>
      <c r="D226" s="914">
        <v>0.35</v>
      </c>
      <c r="E226" s="915">
        <v>0.05</v>
      </c>
      <c r="F226" s="913">
        <v>0.35</v>
      </c>
      <c r="G226" s="914">
        <v>3.5</v>
      </c>
      <c r="H226" s="916">
        <v>3.5</v>
      </c>
      <c r="I226" s="987" t="s">
        <v>54</v>
      </c>
    </row>
    <row r="227" spans="1:9" ht="39" x14ac:dyDescent="0.25">
      <c r="A227" s="910" t="s">
        <v>262</v>
      </c>
      <c r="B227" s="911"/>
      <c r="C227" s="912" t="s">
        <v>202</v>
      </c>
      <c r="D227" s="914">
        <v>5.3</v>
      </c>
      <c r="E227" s="915">
        <v>6.1</v>
      </c>
      <c r="F227" s="913">
        <v>7.5</v>
      </c>
      <c r="G227" s="914">
        <v>106</v>
      </c>
      <c r="H227" s="992">
        <v>4.8899999999999997</v>
      </c>
      <c r="I227" s="987" t="s">
        <v>263</v>
      </c>
    </row>
    <row r="228" spans="1:9" x14ac:dyDescent="0.25">
      <c r="A228" s="1003" t="s">
        <v>264</v>
      </c>
      <c r="B228" s="1004"/>
      <c r="C228" s="1005" t="s">
        <v>265</v>
      </c>
      <c r="D228" s="1006">
        <v>14.1</v>
      </c>
      <c r="E228" s="1007">
        <v>12.4</v>
      </c>
      <c r="F228" s="1008">
        <v>23.8</v>
      </c>
      <c r="G228" s="1006">
        <v>263</v>
      </c>
      <c r="H228" s="1132">
        <v>3.2</v>
      </c>
      <c r="I228" s="987" t="s">
        <v>266</v>
      </c>
    </row>
    <row r="229" spans="1:9" x14ac:dyDescent="0.25">
      <c r="A229" s="1003"/>
      <c r="B229" s="1128"/>
      <c r="C229" s="1005"/>
      <c r="D229" s="1006"/>
      <c r="E229" s="1007"/>
      <c r="F229" s="1008"/>
      <c r="G229" s="1006"/>
      <c r="H229" s="1133"/>
    </row>
    <row r="230" spans="1:9" x14ac:dyDescent="0.25">
      <c r="A230" s="910" t="s">
        <v>215</v>
      </c>
      <c r="B230" s="911"/>
      <c r="C230" s="912">
        <v>130</v>
      </c>
      <c r="D230" s="915">
        <v>0.6</v>
      </c>
      <c r="E230" s="913">
        <v>0.01</v>
      </c>
      <c r="F230" s="915">
        <v>18.100000000000001</v>
      </c>
      <c r="G230" s="913">
        <v>73.5</v>
      </c>
      <c r="H230" s="992">
        <v>0.26</v>
      </c>
      <c r="I230" s="987" t="s">
        <v>164</v>
      </c>
    </row>
    <row r="231" spans="1:9" x14ac:dyDescent="0.25">
      <c r="A231" s="1059" t="s">
        <v>68</v>
      </c>
      <c r="B231" s="911"/>
      <c r="C231" s="1039">
        <v>15</v>
      </c>
      <c r="D231" s="912">
        <v>1.2</v>
      </c>
      <c r="E231" s="999">
        <v>0.15</v>
      </c>
      <c r="F231" s="912">
        <v>7.3</v>
      </c>
      <c r="G231" s="999">
        <v>36</v>
      </c>
      <c r="H231" s="1000">
        <v>0</v>
      </c>
    </row>
    <row r="232" spans="1:9" ht="15.75" thickBot="1" x14ac:dyDescent="0.3">
      <c r="A232" s="1046" t="s">
        <v>78</v>
      </c>
      <c r="B232" s="1047"/>
      <c r="C232" s="1101">
        <v>30</v>
      </c>
      <c r="D232" s="912">
        <v>1.5</v>
      </c>
      <c r="E232" s="999">
        <v>0.3</v>
      </c>
      <c r="F232" s="912">
        <v>14.3</v>
      </c>
      <c r="G232" s="999">
        <v>66</v>
      </c>
      <c r="H232" s="1000"/>
      <c r="I232" s="1053"/>
    </row>
    <row r="233" spans="1:9" ht="15.75" thickBot="1" x14ac:dyDescent="0.3">
      <c r="A233" s="1164" t="s">
        <v>48</v>
      </c>
      <c r="B233" s="1063"/>
      <c r="C233" s="990">
        <v>576</v>
      </c>
      <c r="D233" s="990">
        <f>SUM(D226:D232)</f>
        <v>23.05</v>
      </c>
      <c r="E233" s="990">
        <f>SUM(E226:E232)</f>
        <v>19.010000000000002</v>
      </c>
      <c r="F233" s="990">
        <f>SUM(F226:F232)</f>
        <v>71.349999999999994</v>
      </c>
      <c r="G233" s="990">
        <f>SUM(G226:G232)</f>
        <v>548</v>
      </c>
      <c r="H233" s="990">
        <f>SUM(H226:H232)</f>
        <v>11.85</v>
      </c>
      <c r="I233" s="1064"/>
    </row>
    <row r="234" spans="1:9" x14ac:dyDescent="0.25">
      <c r="A234" s="1038"/>
      <c r="B234" s="830" t="s">
        <v>79</v>
      </c>
      <c r="C234" s="1087"/>
      <c r="D234" s="1088"/>
      <c r="E234" s="1067"/>
      <c r="F234" s="1068"/>
      <c r="G234" s="1088"/>
      <c r="H234" s="1097"/>
      <c r="I234" s="897"/>
    </row>
    <row r="235" spans="1:9" x14ac:dyDescent="0.25">
      <c r="A235" s="910" t="s">
        <v>46</v>
      </c>
      <c r="B235" s="1061"/>
      <c r="C235" s="912">
        <v>70</v>
      </c>
      <c r="D235" s="998">
        <v>0.28000000000000003</v>
      </c>
      <c r="E235" s="912">
        <v>0.21</v>
      </c>
      <c r="F235" s="999">
        <v>5.2</v>
      </c>
      <c r="G235" s="998">
        <v>23</v>
      </c>
      <c r="H235" s="1000">
        <v>3.5</v>
      </c>
      <c r="I235" s="987" t="s">
        <v>188</v>
      </c>
    </row>
    <row r="236" spans="1:9" x14ac:dyDescent="0.25">
      <c r="A236" s="1059" t="s">
        <v>123</v>
      </c>
      <c r="B236" s="911"/>
      <c r="C236" s="912">
        <v>130</v>
      </c>
      <c r="D236" s="912">
        <v>4.3499999999999996</v>
      </c>
      <c r="E236" s="912">
        <v>3.75</v>
      </c>
      <c r="F236" s="912">
        <v>6</v>
      </c>
      <c r="G236" s="998">
        <v>75</v>
      </c>
      <c r="H236" s="1000">
        <v>1.05</v>
      </c>
      <c r="I236" s="987" t="s">
        <v>88</v>
      </c>
    </row>
    <row r="237" spans="1:9" x14ac:dyDescent="0.25">
      <c r="A237" s="1059" t="s">
        <v>270</v>
      </c>
      <c r="B237" s="911"/>
      <c r="C237" s="912">
        <v>50</v>
      </c>
      <c r="D237" s="914">
        <v>3.3</v>
      </c>
      <c r="E237" s="914">
        <v>3.7</v>
      </c>
      <c r="F237" s="915">
        <v>18.3</v>
      </c>
      <c r="G237" s="914">
        <v>119</v>
      </c>
      <c r="H237" s="916">
        <v>0.8</v>
      </c>
      <c r="I237" s="987" t="s">
        <v>81</v>
      </c>
    </row>
    <row r="238" spans="1:9" ht="15.75" thickBot="1" x14ac:dyDescent="0.3">
      <c r="A238" s="910" t="s">
        <v>136</v>
      </c>
      <c r="B238" s="911"/>
      <c r="C238" s="912" t="s">
        <v>137</v>
      </c>
      <c r="D238" s="998">
        <v>0.05</v>
      </c>
      <c r="E238" s="912">
        <v>0.01</v>
      </c>
      <c r="F238" s="999">
        <v>5.4</v>
      </c>
      <c r="G238" s="998">
        <v>21.9</v>
      </c>
      <c r="H238" s="1000"/>
      <c r="I238" s="987" t="s">
        <v>138</v>
      </c>
    </row>
    <row r="239" spans="1:9" ht="15.75" thickBot="1" x14ac:dyDescent="0.3">
      <c r="A239" s="1164" t="s">
        <v>48</v>
      </c>
      <c r="B239" s="1099"/>
      <c r="C239" s="847">
        <v>354</v>
      </c>
      <c r="D239" s="997">
        <f>SUM(D234:D238)</f>
        <v>7.9799999999999995</v>
      </c>
      <c r="E239" s="997">
        <f>SUM(E234:E238)</f>
        <v>7.67</v>
      </c>
      <c r="F239" s="997">
        <f>SUM(F234:F238)</f>
        <v>34.9</v>
      </c>
      <c r="G239" s="997">
        <f>SUM(G234:G238)</f>
        <v>238.9</v>
      </c>
      <c r="H239" s="997">
        <f>SUM(H234:H238)</f>
        <v>5.35</v>
      </c>
      <c r="I239" s="1064"/>
    </row>
    <row r="240" spans="1:9" ht="15.75" thickBot="1" x14ac:dyDescent="0.3">
      <c r="A240" s="1171" t="s">
        <v>94</v>
      </c>
      <c r="B240" s="1172"/>
      <c r="C240" s="1120">
        <f t="shared" ref="C240:H240" si="12">C221+C224+C233+C239</f>
        <v>1370</v>
      </c>
      <c r="D240" s="1180">
        <f t="shared" si="12"/>
        <v>40.879999999999995</v>
      </c>
      <c r="E240" s="1180">
        <f t="shared" si="12"/>
        <v>40.130000000000003</v>
      </c>
      <c r="F240" s="1180">
        <f t="shared" si="12"/>
        <v>154.44999999999999</v>
      </c>
      <c r="G240" s="1180">
        <f t="shared" si="12"/>
        <v>1140.8</v>
      </c>
      <c r="H240" s="1180">
        <f t="shared" si="12"/>
        <v>20.77375</v>
      </c>
      <c r="I240" s="1095"/>
    </row>
    <row r="241" spans="1:9" x14ac:dyDescent="0.25">
      <c r="A241" s="821"/>
      <c r="B241" s="1077"/>
      <c r="C241" s="911"/>
      <c r="D241" s="957"/>
      <c r="E241" s="957"/>
      <c r="F241" s="957"/>
      <c r="G241" s="958"/>
      <c r="H241" s="1037"/>
      <c r="I241" s="911"/>
    </row>
    <row r="242" spans="1:9" ht="15.75" thickBot="1" x14ac:dyDescent="0.3">
      <c r="A242" s="821" t="s">
        <v>273</v>
      </c>
      <c r="B242" s="845"/>
      <c r="C242" s="845"/>
      <c r="E242" s="1035"/>
      <c r="F242" s="1035"/>
      <c r="H242" s="1037"/>
      <c r="I242" s="845"/>
    </row>
    <row r="243" spans="1:9" x14ac:dyDescent="0.25">
      <c r="A243" s="1038" t="s">
        <v>8</v>
      </c>
      <c r="B243" s="1077"/>
      <c r="C243" s="1054" t="s">
        <v>9</v>
      </c>
      <c r="D243" s="1208" t="s">
        <v>11</v>
      </c>
      <c r="E243" s="1209"/>
      <c r="F243" s="1210"/>
      <c r="G243" s="1040" t="s">
        <v>12</v>
      </c>
      <c r="H243" s="1080" t="s">
        <v>13</v>
      </c>
      <c r="I243" s="1039" t="s">
        <v>14</v>
      </c>
    </row>
    <row r="244" spans="1:9" ht="15.75" thickBot="1" x14ac:dyDescent="0.3">
      <c r="A244" s="910" t="s">
        <v>15</v>
      </c>
      <c r="B244" s="911"/>
      <c r="C244" s="1039" t="s">
        <v>16</v>
      </c>
      <c r="D244" s="1042"/>
      <c r="E244" s="1043"/>
      <c r="F244" s="1043"/>
      <c r="G244" s="1044" t="s">
        <v>18</v>
      </c>
      <c r="H244" s="1045"/>
    </row>
    <row r="245" spans="1:9" ht="15.75" thickBot="1" x14ac:dyDescent="0.3">
      <c r="A245" s="910"/>
      <c r="B245" s="911"/>
      <c r="C245" s="1039"/>
      <c r="D245" s="1067" t="s">
        <v>21</v>
      </c>
      <c r="E245" s="1067" t="s">
        <v>22</v>
      </c>
      <c r="F245" s="1068" t="s">
        <v>23</v>
      </c>
      <c r="G245" s="1096" t="s">
        <v>24</v>
      </c>
      <c r="H245" s="1097" t="s">
        <v>25</v>
      </c>
    </row>
    <row r="246" spans="1:9" ht="15.75" thickBot="1" x14ac:dyDescent="0.3">
      <c r="A246" s="1134"/>
      <c r="B246" s="880" t="s">
        <v>26</v>
      </c>
      <c r="C246" s="1135"/>
      <c r="D246" s="1136"/>
      <c r="E246" s="1137"/>
      <c r="F246" s="1138"/>
      <c r="G246" s="1139"/>
      <c r="H246" s="1140"/>
      <c r="I246" s="1064"/>
    </row>
    <row r="247" spans="1:9" ht="26.25" x14ac:dyDescent="0.25">
      <c r="A247" s="910" t="s">
        <v>274</v>
      </c>
      <c r="B247" s="911"/>
      <c r="C247" s="1039" t="s">
        <v>97</v>
      </c>
      <c r="D247" s="915">
        <v>4.5</v>
      </c>
      <c r="E247" s="915">
        <v>5</v>
      </c>
      <c r="F247" s="915">
        <v>21</v>
      </c>
      <c r="G247" s="915">
        <v>147</v>
      </c>
      <c r="H247" s="916">
        <v>0.16</v>
      </c>
      <c r="I247" s="987" t="s">
        <v>199</v>
      </c>
    </row>
    <row r="248" spans="1:9" x14ac:dyDescent="0.25">
      <c r="A248" s="1059" t="s">
        <v>143</v>
      </c>
      <c r="B248" s="911"/>
      <c r="C248" s="1039">
        <v>165</v>
      </c>
      <c r="D248" s="998">
        <v>1</v>
      </c>
      <c r="E248" s="912">
        <v>1.2</v>
      </c>
      <c r="F248" s="912">
        <v>10</v>
      </c>
      <c r="G248" s="912">
        <v>55</v>
      </c>
      <c r="H248" s="1070">
        <v>0.16</v>
      </c>
      <c r="I248" s="987" t="s">
        <v>144</v>
      </c>
    </row>
    <row r="249" spans="1:9" ht="27" thickBot="1" x14ac:dyDescent="0.3">
      <c r="A249" s="1059" t="s">
        <v>41</v>
      </c>
      <c r="B249" s="911"/>
      <c r="C249" s="991" t="s">
        <v>42</v>
      </c>
      <c r="D249" s="998">
        <v>1.9</v>
      </c>
      <c r="E249" s="912">
        <v>4.4000000000000004</v>
      </c>
      <c r="F249" s="999">
        <v>13</v>
      </c>
      <c r="G249" s="912">
        <v>99</v>
      </c>
      <c r="H249" s="1060"/>
      <c r="I249" s="987" t="s">
        <v>43</v>
      </c>
    </row>
    <row r="250" spans="1:9" ht="15.75" thickBot="1" x14ac:dyDescent="0.3">
      <c r="A250" s="1164" t="s">
        <v>48</v>
      </c>
      <c r="B250" s="1099"/>
      <c r="C250" s="1165">
        <v>350</v>
      </c>
      <c r="D250" s="1166">
        <f>SUM(D247:D249)</f>
        <v>7.4</v>
      </c>
      <c r="E250" s="1166">
        <f>SUM(E247:E249)</f>
        <v>10.600000000000001</v>
      </c>
      <c r="F250" s="1166">
        <f>SUM(F247:F249)</f>
        <v>44</v>
      </c>
      <c r="G250" s="1166">
        <f>SUM(G247:G249)</f>
        <v>301</v>
      </c>
      <c r="H250" s="1166">
        <f>SUM(H247:H249)</f>
        <v>0.32</v>
      </c>
      <c r="I250" s="1166"/>
    </row>
    <row r="251" spans="1:9" x14ac:dyDescent="0.25">
      <c r="A251" s="1065"/>
      <c r="B251" s="830" t="s">
        <v>49</v>
      </c>
      <c r="C251" s="1087"/>
      <c r="D251" s="1088"/>
      <c r="E251" s="1067"/>
      <c r="F251" s="1068"/>
      <c r="G251" s="1089"/>
      <c r="H251" s="1097"/>
      <c r="I251" s="1058"/>
    </row>
    <row r="252" spans="1:9" ht="15.75" thickBot="1" x14ac:dyDescent="0.3">
      <c r="A252" s="910" t="s">
        <v>50</v>
      </c>
      <c r="B252" s="1061"/>
      <c r="C252" s="1039">
        <v>90</v>
      </c>
      <c r="D252" s="998">
        <v>0.75</v>
      </c>
      <c r="E252" s="912">
        <v>0.3</v>
      </c>
      <c r="F252" s="999">
        <v>15.15</v>
      </c>
      <c r="G252" s="912">
        <v>66</v>
      </c>
      <c r="H252" s="1000">
        <v>3</v>
      </c>
      <c r="I252" s="987" t="s">
        <v>51</v>
      </c>
    </row>
    <row r="253" spans="1:9" ht="15.75" thickBot="1" x14ac:dyDescent="0.3">
      <c r="A253" s="1164" t="s">
        <v>48</v>
      </c>
      <c r="B253" s="1063"/>
      <c r="C253" s="1165">
        <v>90</v>
      </c>
      <c r="D253" s="997">
        <f>SUM(D252)</f>
        <v>0.75</v>
      </c>
      <c r="E253" s="997">
        <f t="shared" ref="E253:H253" si="13">SUM(E252)</f>
        <v>0.3</v>
      </c>
      <c r="F253" s="997">
        <f t="shared" si="13"/>
        <v>15.15</v>
      </c>
      <c r="G253" s="997">
        <f t="shared" si="13"/>
        <v>66</v>
      </c>
      <c r="H253" s="997">
        <f t="shared" si="13"/>
        <v>3</v>
      </c>
      <c r="I253" s="1064"/>
    </row>
    <row r="254" spans="1:9" x14ac:dyDescent="0.25">
      <c r="A254" s="1038"/>
      <c r="B254" s="830" t="s">
        <v>52</v>
      </c>
      <c r="C254" s="1087"/>
      <c r="D254" s="1088"/>
      <c r="E254" s="1067"/>
      <c r="F254" s="1068"/>
      <c r="G254" s="1089"/>
      <c r="H254" s="1057"/>
      <c r="I254" s="897"/>
    </row>
    <row r="255" spans="1:9" x14ac:dyDescent="0.25">
      <c r="A255" s="910" t="s">
        <v>146</v>
      </c>
      <c r="B255" s="859"/>
      <c r="C255" s="912">
        <v>50</v>
      </c>
      <c r="D255" s="913">
        <v>0.63</v>
      </c>
      <c r="E255" s="915">
        <v>0.05</v>
      </c>
      <c r="F255" s="913">
        <v>7.1</v>
      </c>
      <c r="G255" s="915">
        <v>31.3</v>
      </c>
      <c r="H255" s="988">
        <v>1.6</v>
      </c>
      <c r="I255" s="987" t="s">
        <v>147</v>
      </c>
    </row>
    <row r="256" spans="1:9" ht="26.25" x14ac:dyDescent="0.25">
      <c r="A256" s="910" t="s">
        <v>276</v>
      </c>
      <c r="B256" s="911"/>
      <c r="C256" s="991" t="s">
        <v>202</v>
      </c>
      <c r="D256" s="914">
        <v>4.5</v>
      </c>
      <c r="E256" s="915">
        <v>5.0999999999999996</v>
      </c>
      <c r="F256" s="913">
        <v>6.7</v>
      </c>
      <c r="G256" s="914">
        <v>92</v>
      </c>
      <c r="H256" s="992">
        <v>5.55</v>
      </c>
      <c r="I256" s="987" t="s">
        <v>277</v>
      </c>
    </row>
    <row r="257" spans="1:9" x14ac:dyDescent="0.25">
      <c r="A257" s="910" t="s">
        <v>280</v>
      </c>
      <c r="B257" s="911"/>
      <c r="C257" s="912">
        <v>70</v>
      </c>
      <c r="D257" s="913">
        <v>10</v>
      </c>
      <c r="E257" s="915">
        <v>6.3</v>
      </c>
      <c r="F257" s="913">
        <v>0.9</v>
      </c>
      <c r="G257" s="914">
        <v>100</v>
      </c>
      <c r="H257" s="916">
        <v>0.12</v>
      </c>
      <c r="I257" s="987" t="s">
        <v>281</v>
      </c>
    </row>
    <row r="258" spans="1:9" x14ac:dyDescent="0.25">
      <c r="A258" s="910" t="s">
        <v>213</v>
      </c>
      <c r="B258" s="1061"/>
      <c r="C258" s="912">
        <v>100</v>
      </c>
      <c r="D258" s="913">
        <v>2</v>
      </c>
      <c r="E258" s="915">
        <v>3.2</v>
      </c>
      <c r="F258" s="913">
        <v>14</v>
      </c>
      <c r="G258" s="914">
        <v>92</v>
      </c>
      <c r="H258" s="916">
        <v>6.95</v>
      </c>
      <c r="I258" s="987" t="s">
        <v>214</v>
      </c>
    </row>
    <row r="259" spans="1:9" x14ac:dyDescent="0.25">
      <c r="A259" s="910" t="s">
        <v>120</v>
      </c>
      <c r="B259" s="911"/>
      <c r="C259" s="912">
        <v>130</v>
      </c>
      <c r="D259" s="914">
        <v>0.1</v>
      </c>
      <c r="E259" s="915">
        <v>0.1</v>
      </c>
      <c r="F259" s="913">
        <v>10.199999999999999</v>
      </c>
      <c r="G259" s="915">
        <v>41</v>
      </c>
      <c r="H259" s="992">
        <v>1.2</v>
      </c>
      <c r="I259" s="987" t="s">
        <v>121</v>
      </c>
    </row>
    <row r="260" spans="1:9" ht="15.75" thickBot="1" x14ac:dyDescent="0.3">
      <c r="A260" s="1046" t="s">
        <v>78</v>
      </c>
      <c r="B260" s="1047"/>
      <c r="C260" s="1101">
        <v>30</v>
      </c>
      <c r="D260" s="912">
        <v>1.5</v>
      </c>
      <c r="E260" s="999">
        <v>0.3</v>
      </c>
      <c r="F260" s="912">
        <v>14.3</v>
      </c>
      <c r="G260" s="999">
        <v>66</v>
      </c>
      <c r="H260" s="1000"/>
      <c r="I260" s="1053"/>
    </row>
    <row r="261" spans="1:9" ht="15.75" thickBot="1" x14ac:dyDescent="0.3">
      <c r="A261" s="1164" t="s">
        <v>48</v>
      </c>
      <c r="B261" s="1063"/>
      <c r="C261" s="847">
        <v>521</v>
      </c>
      <c r="D261" s="990">
        <f>SUM(D254:D260)</f>
        <v>18.73</v>
      </c>
      <c r="E261" s="990">
        <f>SUM(E254:E260)</f>
        <v>15.049999999999999</v>
      </c>
      <c r="F261" s="990">
        <f>SUM(F254:F260)</f>
        <v>53.2</v>
      </c>
      <c r="G261" s="990">
        <f>SUM(G254:G260)</f>
        <v>422.3</v>
      </c>
      <c r="H261" s="990">
        <f>SUM(H254:H260)</f>
        <v>15.42</v>
      </c>
      <c r="I261" s="1064"/>
    </row>
    <row r="262" spans="1:9" x14ac:dyDescent="0.25">
      <c r="A262" s="1038"/>
      <c r="B262" s="830" t="s">
        <v>79</v>
      </c>
      <c r="C262" s="1087"/>
      <c r="D262" s="1067"/>
      <c r="E262" s="1068"/>
      <c r="F262" s="1067"/>
      <c r="G262" s="1069"/>
      <c r="H262" s="1057"/>
      <c r="I262" s="897"/>
    </row>
    <row r="263" spans="1:9" x14ac:dyDescent="0.25">
      <c r="A263" s="910" t="s">
        <v>46</v>
      </c>
      <c r="B263" s="1061"/>
      <c r="C263" s="912">
        <v>70</v>
      </c>
      <c r="D263" s="998">
        <v>1.05</v>
      </c>
      <c r="E263" s="912">
        <v>0.9</v>
      </c>
      <c r="F263" s="999">
        <v>12</v>
      </c>
      <c r="G263" s="912">
        <v>60.3</v>
      </c>
      <c r="H263" s="1062">
        <v>7</v>
      </c>
      <c r="I263" s="987" t="s">
        <v>47</v>
      </c>
    </row>
    <row r="264" spans="1:9" x14ac:dyDescent="0.25">
      <c r="A264" s="1059" t="s">
        <v>166</v>
      </c>
      <c r="B264" s="911"/>
      <c r="C264" s="912">
        <v>130</v>
      </c>
      <c r="D264" s="912">
        <v>4.3499999999999996</v>
      </c>
      <c r="E264" s="912">
        <v>3.75</v>
      </c>
      <c r="F264" s="912">
        <v>6</v>
      </c>
      <c r="G264" s="998">
        <v>75</v>
      </c>
      <c r="H264" s="1000">
        <v>1.05</v>
      </c>
      <c r="I264" s="987" t="s">
        <v>88</v>
      </c>
    </row>
    <row r="265" spans="1:9" x14ac:dyDescent="0.25">
      <c r="A265" s="910" t="s">
        <v>282</v>
      </c>
      <c r="B265" s="1061"/>
      <c r="C265" s="912" t="s">
        <v>190</v>
      </c>
      <c r="D265" s="999">
        <v>2.2000000000000002</v>
      </c>
      <c r="E265" s="912">
        <v>3.3</v>
      </c>
      <c r="F265" s="999">
        <v>15.5</v>
      </c>
      <c r="G265" s="912">
        <v>100.5</v>
      </c>
      <c r="H265" s="1062">
        <v>3</v>
      </c>
      <c r="I265" s="987" t="s">
        <v>283</v>
      </c>
    </row>
    <row r="266" spans="1:9" x14ac:dyDescent="0.25">
      <c r="A266" s="1003" t="s">
        <v>35</v>
      </c>
      <c r="B266" s="1004"/>
      <c r="C266" s="1005" t="s">
        <v>137</v>
      </c>
      <c r="D266" s="1006">
        <v>1.7</v>
      </c>
      <c r="E266" s="1007">
        <v>1.3</v>
      </c>
      <c r="F266" s="1008">
        <v>7.9</v>
      </c>
      <c r="G266" s="1007">
        <v>50</v>
      </c>
      <c r="H266" s="1006">
        <v>0.78</v>
      </c>
      <c r="I266" s="987" t="s">
        <v>37</v>
      </c>
    </row>
    <row r="267" spans="1:9" ht="15.75" thickBot="1" x14ac:dyDescent="0.3">
      <c r="A267" s="1059" t="s">
        <v>68</v>
      </c>
      <c r="B267" s="911"/>
      <c r="C267" s="1039">
        <v>15</v>
      </c>
      <c r="D267" s="912">
        <v>1.2</v>
      </c>
      <c r="E267" s="999">
        <v>1.3</v>
      </c>
      <c r="F267" s="912">
        <v>7.3</v>
      </c>
      <c r="G267" s="999">
        <v>45</v>
      </c>
      <c r="H267" s="1000">
        <v>0</v>
      </c>
    </row>
    <row r="268" spans="1:9" ht="15.75" thickBot="1" x14ac:dyDescent="0.3">
      <c r="A268" s="1164" t="s">
        <v>48</v>
      </c>
      <c r="B268" s="1063"/>
      <c r="C268" s="847">
        <v>439</v>
      </c>
      <c r="D268" s="1166">
        <f>SUM(D262:D267)</f>
        <v>10.499999999999998</v>
      </c>
      <c r="E268" s="1166">
        <f>SUM(E262:E267)</f>
        <v>10.55</v>
      </c>
      <c r="F268" s="1166">
        <f>SUM(F262:F267)</f>
        <v>48.699999999999996</v>
      </c>
      <c r="G268" s="1166">
        <f>SUM(G262:G267)</f>
        <v>330.8</v>
      </c>
      <c r="H268" s="1166">
        <f>SUM(H262:H267)</f>
        <v>11.83</v>
      </c>
      <c r="I268" s="1064"/>
    </row>
    <row r="269" spans="1:9" ht="15.75" thickBot="1" x14ac:dyDescent="0.3">
      <c r="A269" s="1167" t="s">
        <v>94</v>
      </c>
      <c r="B269" s="1020"/>
      <c r="C269" s="1075">
        <f t="shared" ref="C269:H269" si="14">C250+C253+C261+C268</f>
        <v>1400</v>
      </c>
      <c r="D269" s="1181">
        <f t="shared" si="14"/>
        <v>37.380000000000003</v>
      </c>
      <c r="E269" s="1181">
        <f t="shared" si="14"/>
        <v>36.5</v>
      </c>
      <c r="F269" s="1181">
        <f t="shared" si="14"/>
        <v>161.04999999999998</v>
      </c>
      <c r="G269" s="1181">
        <f t="shared" si="14"/>
        <v>1120.0999999999999</v>
      </c>
      <c r="H269" s="1181">
        <f t="shared" si="14"/>
        <v>30.57</v>
      </c>
      <c r="I269" s="1076"/>
    </row>
    <row r="270" spans="1:9" ht="15.75" thickBot="1" x14ac:dyDescent="0.3">
      <c r="A270" s="821" t="s">
        <v>284</v>
      </c>
      <c r="B270" s="845"/>
      <c r="C270" s="880"/>
      <c r="E270" s="1035"/>
      <c r="F270" s="1035"/>
      <c r="H270" s="1037"/>
      <c r="I270" s="845"/>
    </row>
    <row r="271" spans="1:9" x14ac:dyDescent="0.25">
      <c r="A271" s="1038" t="s">
        <v>8</v>
      </c>
      <c r="B271" s="1077"/>
      <c r="C271" s="1054" t="s">
        <v>9</v>
      </c>
      <c r="D271" s="1208" t="s">
        <v>11</v>
      </c>
      <c r="E271" s="1209"/>
      <c r="F271" s="1210"/>
      <c r="G271" s="1040" t="s">
        <v>12</v>
      </c>
      <c r="H271" s="1080" t="s">
        <v>13</v>
      </c>
      <c r="I271" s="1039" t="s">
        <v>14</v>
      </c>
    </row>
    <row r="272" spans="1:9" ht="15.75" thickBot="1" x14ac:dyDescent="0.3">
      <c r="A272" s="910" t="s">
        <v>15</v>
      </c>
      <c r="B272" s="911"/>
      <c r="C272" s="1039" t="s">
        <v>16</v>
      </c>
      <c r="D272" s="1042"/>
      <c r="E272" s="1043"/>
      <c r="F272" s="1043"/>
      <c r="G272" s="1044" t="s">
        <v>18</v>
      </c>
      <c r="H272" s="1045"/>
    </row>
    <row r="273" spans="1:9" ht="15.75" thickBot="1" x14ac:dyDescent="0.3">
      <c r="A273" s="1046"/>
      <c r="B273" s="1047"/>
      <c r="C273" s="1048"/>
      <c r="D273" s="1049" t="s">
        <v>21</v>
      </c>
      <c r="E273" s="1049" t="s">
        <v>22</v>
      </c>
      <c r="F273" s="1050" t="s">
        <v>23</v>
      </c>
      <c r="G273" s="1051" t="s">
        <v>24</v>
      </c>
      <c r="H273" s="1052" t="s">
        <v>25</v>
      </c>
      <c r="I273" s="1053"/>
    </row>
    <row r="274" spans="1:9" x14ac:dyDescent="0.25">
      <c r="A274" s="1038"/>
      <c r="B274" s="830" t="s">
        <v>26</v>
      </c>
      <c r="C274" s="1039"/>
      <c r="D274" s="1122"/>
      <c r="E274" s="1105"/>
      <c r="F274" s="1124"/>
      <c r="G274" s="1122"/>
      <c r="H274" s="1108"/>
      <c r="I274" s="1058"/>
    </row>
    <row r="275" spans="1:9" x14ac:dyDescent="0.25">
      <c r="A275" s="910" t="s">
        <v>285</v>
      </c>
      <c r="B275" s="911"/>
      <c r="C275" s="1039">
        <v>150</v>
      </c>
      <c r="D275" s="915">
        <v>2.6</v>
      </c>
      <c r="E275" s="915">
        <v>3.3</v>
      </c>
      <c r="F275" s="915">
        <v>10.9</v>
      </c>
      <c r="G275" s="915">
        <v>83</v>
      </c>
      <c r="H275" s="992">
        <v>0.4</v>
      </c>
      <c r="I275" s="987" t="s">
        <v>286</v>
      </c>
    </row>
    <row r="276" spans="1:9" x14ac:dyDescent="0.25">
      <c r="A276" s="1003" t="s">
        <v>35</v>
      </c>
      <c r="B276" s="1004"/>
      <c r="C276" s="1005" t="s">
        <v>36</v>
      </c>
      <c r="D276" s="1006">
        <v>2.6</v>
      </c>
      <c r="E276" s="1007">
        <v>2</v>
      </c>
      <c r="F276" s="1008">
        <v>11.9</v>
      </c>
      <c r="G276" s="1007">
        <v>76</v>
      </c>
      <c r="H276" s="1006">
        <v>1.2</v>
      </c>
      <c r="I276" s="987" t="s">
        <v>37</v>
      </c>
    </row>
    <row r="277" spans="1:9" x14ac:dyDescent="0.25">
      <c r="A277" s="1059" t="s">
        <v>103</v>
      </c>
      <c r="B277" s="911"/>
      <c r="C277" s="991" t="s">
        <v>104</v>
      </c>
      <c r="D277" s="914">
        <v>3.5</v>
      </c>
      <c r="E277" s="915">
        <v>5.95</v>
      </c>
      <c r="F277" s="913">
        <v>12.9</v>
      </c>
      <c r="G277" s="914">
        <v>119.6</v>
      </c>
      <c r="H277" s="992">
        <v>0.04</v>
      </c>
      <c r="I277" s="987" t="s">
        <v>105</v>
      </c>
    </row>
    <row r="278" spans="1:9" ht="15.75" thickBot="1" x14ac:dyDescent="0.3">
      <c r="A278" s="1059"/>
      <c r="B278" s="911"/>
      <c r="C278" s="1039"/>
      <c r="D278" s="998" t="s">
        <v>45</v>
      </c>
      <c r="E278" s="915"/>
      <c r="F278" s="915"/>
      <c r="G278" s="914"/>
      <c r="H278" s="992"/>
    </row>
    <row r="279" spans="1:9" ht="15.75" thickBot="1" x14ac:dyDescent="0.3">
      <c r="A279" s="1164" t="s">
        <v>48</v>
      </c>
      <c r="B279" s="1063"/>
      <c r="C279" s="847">
        <v>352</v>
      </c>
      <c r="D279" s="990">
        <f>SUM(D274:D278)</f>
        <v>8.6999999999999993</v>
      </c>
      <c r="E279" s="990">
        <f>SUM(E274:E278)</f>
        <v>11.25</v>
      </c>
      <c r="F279" s="990">
        <f>SUM(F274:F278)</f>
        <v>35.700000000000003</v>
      </c>
      <c r="G279" s="990">
        <f>SUM(G274:G278)</f>
        <v>278.60000000000002</v>
      </c>
      <c r="H279" s="990">
        <f>SUM(H274:H278)</f>
        <v>1.6400000000000001</v>
      </c>
      <c r="I279" s="1064"/>
    </row>
    <row r="280" spans="1:9" x14ac:dyDescent="0.25">
      <c r="A280" s="1065"/>
      <c r="B280" s="830" t="s">
        <v>49</v>
      </c>
      <c r="C280" s="991"/>
      <c r="D280" s="915"/>
      <c r="E280" s="913"/>
      <c r="F280" s="915"/>
      <c r="G280" s="1072"/>
      <c r="H280" s="916"/>
      <c r="I280" s="1058"/>
    </row>
    <row r="281" spans="1:9" ht="15.75" thickBot="1" x14ac:dyDescent="0.3">
      <c r="A281" s="910" t="s">
        <v>50</v>
      </c>
      <c r="B281" s="1061"/>
      <c r="C281" s="1039">
        <v>90</v>
      </c>
      <c r="D281" s="998">
        <v>0.75</v>
      </c>
      <c r="E281" s="912">
        <v>0</v>
      </c>
      <c r="F281" s="999">
        <v>3</v>
      </c>
      <c r="G281" s="912">
        <v>15</v>
      </c>
      <c r="H281" s="1000">
        <v>3</v>
      </c>
      <c r="I281" s="987" t="s">
        <v>51</v>
      </c>
    </row>
    <row r="282" spans="1:9" ht="15.75" thickBot="1" x14ac:dyDescent="0.3">
      <c r="A282" s="1164" t="s">
        <v>48</v>
      </c>
      <c r="B282" s="1063"/>
      <c r="C282" s="1165">
        <v>90</v>
      </c>
      <c r="D282" s="990">
        <f>SUM(D281)</f>
        <v>0.75</v>
      </c>
      <c r="E282" s="990">
        <f t="shared" ref="E282:H282" si="15">SUM(E281)</f>
        <v>0</v>
      </c>
      <c r="F282" s="990">
        <f t="shared" si="15"/>
        <v>3</v>
      </c>
      <c r="G282" s="990">
        <f t="shared" si="15"/>
        <v>15</v>
      </c>
      <c r="H282" s="990">
        <f t="shared" si="15"/>
        <v>3</v>
      </c>
      <c r="I282" s="1064"/>
    </row>
    <row r="283" spans="1:9" x14ac:dyDescent="0.25">
      <c r="A283" s="910"/>
      <c r="B283" s="911"/>
      <c r="C283" s="991"/>
      <c r="D283" s="1105"/>
      <c r="E283" s="1141"/>
      <c r="F283" s="1105"/>
      <c r="G283" s="1072"/>
      <c r="H283" s="916"/>
    </row>
    <row r="284" spans="1:9" x14ac:dyDescent="0.25">
      <c r="A284" s="910" t="s">
        <v>107</v>
      </c>
      <c r="B284" s="859"/>
      <c r="C284" s="912">
        <v>40</v>
      </c>
      <c r="D284" s="913">
        <v>0.76</v>
      </c>
      <c r="E284" s="915">
        <v>3.56</v>
      </c>
      <c r="F284" s="913">
        <v>3.08</v>
      </c>
      <c r="G284" s="915">
        <v>47.4</v>
      </c>
      <c r="H284" s="988">
        <v>2.8</v>
      </c>
      <c r="I284" s="916"/>
    </row>
    <row r="285" spans="1:9" x14ac:dyDescent="0.25">
      <c r="A285" s="910" t="s">
        <v>287</v>
      </c>
      <c r="B285" s="911"/>
      <c r="C285" s="991" t="s">
        <v>248</v>
      </c>
      <c r="D285" s="915">
        <v>5.35</v>
      </c>
      <c r="E285" s="913">
        <v>5.3</v>
      </c>
      <c r="F285" s="915">
        <v>19</v>
      </c>
      <c r="G285" s="913">
        <v>145</v>
      </c>
      <c r="H285" s="992">
        <v>0.4</v>
      </c>
      <c r="I285" s="987" t="s">
        <v>288</v>
      </c>
    </row>
    <row r="286" spans="1:9" x14ac:dyDescent="0.25">
      <c r="A286" s="910" t="s">
        <v>290</v>
      </c>
      <c r="B286" s="1061"/>
      <c r="C286" s="912">
        <v>60</v>
      </c>
      <c r="D286" s="1122">
        <v>9</v>
      </c>
      <c r="E286" s="915">
        <v>5.0999999999999996</v>
      </c>
      <c r="F286" s="913">
        <v>10.5</v>
      </c>
      <c r="G286" s="914">
        <v>123.5</v>
      </c>
      <c r="H286" s="916"/>
      <c r="I286" s="987" t="s">
        <v>291</v>
      </c>
    </row>
    <row r="287" spans="1:9" ht="26.25" x14ac:dyDescent="0.25">
      <c r="A287" s="910" t="s">
        <v>159</v>
      </c>
      <c r="B287" s="1061"/>
      <c r="C287" s="912">
        <v>150</v>
      </c>
      <c r="D287" s="915">
        <v>2.7</v>
      </c>
      <c r="E287" s="915">
        <v>7.5</v>
      </c>
      <c r="F287" s="915">
        <v>12.8</v>
      </c>
      <c r="G287" s="915">
        <v>129.5</v>
      </c>
      <c r="H287" s="916">
        <v>10.5</v>
      </c>
      <c r="I287" s="987" t="s">
        <v>292</v>
      </c>
    </row>
    <row r="288" spans="1:9" x14ac:dyDescent="0.25">
      <c r="A288" s="910" t="s">
        <v>74</v>
      </c>
      <c r="B288" s="911"/>
      <c r="C288" s="912">
        <v>130</v>
      </c>
      <c r="D288" s="914"/>
      <c r="E288" s="915"/>
      <c r="F288" s="913">
        <v>13</v>
      </c>
      <c r="G288" s="914">
        <v>52</v>
      </c>
      <c r="H288" s="916"/>
      <c r="I288" s="987" t="s">
        <v>75</v>
      </c>
    </row>
    <row r="289" spans="1:9" x14ac:dyDescent="0.25">
      <c r="A289" s="1059" t="s">
        <v>68</v>
      </c>
      <c r="B289" s="911"/>
      <c r="C289" s="912">
        <v>15</v>
      </c>
      <c r="D289" s="912">
        <v>1.2</v>
      </c>
      <c r="E289" s="999">
        <v>0.15</v>
      </c>
      <c r="F289" s="912">
        <v>7.3</v>
      </c>
      <c r="G289" s="999">
        <v>36</v>
      </c>
      <c r="H289" s="1000">
        <v>0</v>
      </c>
    </row>
    <row r="290" spans="1:9" ht="15.75" thickBot="1" x14ac:dyDescent="0.3">
      <c r="A290" s="1046" t="s">
        <v>78</v>
      </c>
      <c r="B290" s="1047"/>
      <c r="C290" s="1142">
        <v>30</v>
      </c>
      <c r="D290" s="912">
        <v>1.5</v>
      </c>
      <c r="E290" s="999">
        <v>0.3</v>
      </c>
      <c r="F290" s="912">
        <v>14.3</v>
      </c>
      <c r="G290" s="999">
        <v>66</v>
      </c>
      <c r="H290" s="1000"/>
      <c r="I290" s="1053"/>
    </row>
    <row r="291" spans="1:9" ht="15.75" thickBot="1" x14ac:dyDescent="0.3">
      <c r="A291" s="1164" t="s">
        <v>48</v>
      </c>
      <c r="B291" s="1063"/>
      <c r="C291" s="990">
        <v>595</v>
      </c>
      <c r="D291" s="997">
        <f>SUM(D283:D290)</f>
        <v>20.509999999999998</v>
      </c>
      <c r="E291" s="997">
        <f>SUM(E283:E290)</f>
        <v>21.91</v>
      </c>
      <c r="F291" s="997">
        <f>SUM(F283:F290)</f>
        <v>79.97999999999999</v>
      </c>
      <c r="G291" s="997">
        <f>SUM(G283:G290)</f>
        <v>599.4</v>
      </c>
      <c r="H291" s="997">
        <f>SUM(H283:H290)</f>
        <v>13.7</v>
      </c>
      <c r="I291" s="1064"/>
    </row>
    <row r="292" spans="1:9" x14ac:dyDescent="0.25">
      <c r="A292" s="1038"/>
      <c r="B292" s="830" t="s">
        <v>79</v>
      </c>
      <c r="C292" s="1067"/>
      <c r="D292" s="1088"/>
      <c r="E292" s="1067"/>
      <c r="F292" s="1068"/>
      <c r="G292" s="1088"/>
      <c r="H292" s="1057"/>
      <c r="I292" s="897"/>
    </row>
    <row r="293" spans="1:9" x14ac:dyDescent="0.25">
      <c r="A293" s="1143" t="s">
        <v>46</v>
      </c>
      <c r="B293" s="1061"/>
      <c r="C293" s="912">
        <v>60</v>
      </c>
      <c r="D293" s="998">
        <v>0.3</v>
      </c>
      <c r="E293" s="915">
        <v>0</v>
      </c>
      <c r="F293" s="913">
        <v>3</v>
      </c>
      <c r="G293" s="1086">
        <v>13</v>
      </c>
      <c r="H293" s="916">
        <v>7.5</v>
      </c>
      <c r="I293" s="987" t="s">
        <v>188</v>
      </c>
    </row>
    <row r="294" spans="1:9" x14ac:dyDescent="0.25">
      <c r="A294" s="1059" t="s">
        <v>87</v>
      </c>
      <c r="B294" s="911"/>
      <c r="C294" s="912">
        <v>130</v>
      </c>
      <c r="D294" s="912">
        <v>4</v>
      </c>
      <c r="E294" s="912">
        <v>3.2</v>
      </c>
      <c r="F294" s="912">
        <v>5.0999999999999996</v>
      </c>
      <c r="G294" s="998">
        <v>65</v>
      </c>
      <c r="H294" s="1000">
        <v>1.05</v>
      </c>
      <c r="I294" s="987" t="s">
        <v>88</v>
      </c>
    </row>
    <row r="295" spans="1:9" x14ac:dyDescent="0.25">
      <c r="A295" s="910" t="s">
        <v>293</v>
      </c>
      <c r="B295" s="859"/>
      <c r="C295" s="912" t="s">
        <v>128</v>
      </c>
      <c r="D295" s="913">
        <v>0.75</v>
      </c>
      <c r="E295" s="915">
        <v>0.06</v>
      </c>
      <c r="F295" s="913">
        <v>8.5</v>
      </c>
      <c r="G295" s="915">
        <v>37.5</v>
      </c>
      <c r="H295" s="988">
        <v>1.9</v>
      </c>
      <c r="I295" s="916" t="s">
        <v>129</v>
      </c>
    </row>
    <row r="296" spans="1:9" x14ac:dyDescent="0.25">
      <c r="A296" s="1074" t="s">
        <v>294</v>
      </c>
      <c r="B296" s="911"/>
      <c r="C296" s="912">
        <v>50</v>
      </c>
      <c r="D296" s="998">
        <v>5.8</v>
      </c>
      <c r="E296" s="914">
        <v>3.6</v>
      </c>
      <c r="F296" s="915">
        <v>14.5</v>
      </c>
      <c r="G296" s="1086">
        <v>113.6</v>
      </c>
      <c r="H296" s="916">
        <v>0.03</v>
      </c>
      <c r="I296" s="987" t="s">
        <v>295</v>
      </c>
    </row>
    <row r="297" spans="1:9" x14ac:dyDescent="0.25">
      <c r="A297" s="910" t="s">
        <v>171</v>
      </c>
      <c r="B297" s="1061"/>
      <c r="C297" s="915">
        <v>19</v>
      </c>
      <c r="D297" s="912">
        <v>1.4</v>
      </c>
      <c r="E297" s="912">
        <v>0.9</v>
      </c>
      <c r="F297" s="912">
        <v>2</v>
      </c>
      <c r="G297" s="912">
        <v>21</v>
      </c>
      <c r="H297" s="1000"/>
    </row>
    <row r="298" spans="1:9" x14ac:dyDescent="0.25">
      <c r="A298" s="910" t="s">
        <v>298</v>
      </c>
      <c r="B298" s="1061"/>
      <c r="C298" s="915"/>
      <c r="D298" s="912"/>
      <c r="E298" s="999"/>
      <c r="F298" s="912"/>
      <c r="G298" s="999"/>
      <c r="H298" s="1000"/>
    </row>
    <row r="299" spans="1:9" ht="15.75" thickBot="1" x14ac:dyDescent="0.3">
      <c r="A299" s="910" t="s">
        <v>194</v>
      </c>
      <c r="B299" s="911"/>
      <c r="C299" s="912">
        <v>100</v>
      </c>
      <c r="D299" s="998">
        <v>0.3</v>
      </c>
      <c r="E299" s="912">
        <v>0.13</v>
      </c>
      <c r="F299" s="999">
        <v>9.4</v>
      </c>
      <c r="G299" s="998">
        <v>39.9</v>
      </c>
      <c r="H299" s="1000">
        <v>40.700000000000003</v>
      </c>
      <c r="I299" s="987" t="s">
        <v>195</v>
      </c>
    </row>
    <row r="300" spans="1:9" ht="15.75" thickBot="1" x14ac:dyDescent="0.3">
      <c r="A300" s="1164" t="s">
        <v>48</v>
      </c>
      <c r="B300" s="1063"/>
      <c r="C300" s="847">
        <v>411</v>
      </c>
      <c r="D300" s="997">
        <f>SUM(D292:D299)</f>
        <v>12.55</v>
      </c>
      <c r="E300" s="997">
        <f>SUM(E292:E299)</f>
        <v>7.8900000000000006</v>
      </c>
      <c r="F300" s="997">
        <f>SUM(F292:F299)</f>
        <v>42.5</v>
      </c>
      <c r="G300" s="997">
        <f>SUM(G292:G299)</f>
        <v>290</v>
      </c>
      <c r="H300" s="997">
        <f>SUM(H292:H299)</f>
        <v>51.180000000000007</v>
      </c>
      <c r="I300" s="1064"/>
    </row>
    <row r="301" spans="1:9" ht="15.75" thickBot="1" x14ac:dyDescent="0.3">
      <c r="A301" s="1167" t="s">
        <v>94</v>
      </c>
      <c r="B301" s="1020"/>
      <c r="C301" s="1144">
        <f>C282+C291+C300</f>
        <v>1096</v>
      </c>
      <c r="D301" s="1181">
        <f>D279+D282+D291+D300</f>
        <v>42.51</v>
      </c>
      <c r="E301" s="1181">
        <f>E279+E282+E291+E300</f>
        <v>41.05</v>
      </c>
      <c r="F301" s="1181">
        <f>F279+F282+F291+F300</f>
        <v>161.18</v>
      </c>
      <c r="G301" s="1181">
        <f>G279+G282+G291+G300</f>
        <v>1183</v>
      </c>
      <c r="H301" s="1181">
        <f>H279+H282+H291+H300</f>
        <v>69.52000000000001</v>
      </c>
      <c r="I301" s="1076"/>
    </row>
    <row r="302" spans="1:9" x14ac:dyDescent="0.25">
      <c r="A302" s="1179" t="s">
        <v>299</v>
      </c>
      <c r="B302" s="1077"/>
      <c r="C302" s="1182">
        <f t="shared" ref="C302:H302" si="16">C36+C65+C95+C124+C152+C183+C211+C240+C269+C301</f>
        <v>13086</v>
      </c>
      <c r="D302" s="937">
        <f t="shared" si="16"/>
        <v>405.37</v>
      </c>
      <c r="E302" s="937">
        <f t="shared" si="16"/>
        <v>390.14000000000004</v>
      </c>
      <c r="F302" s="937">
        <f t="shared" si="16"/>
        <v>1573.2200000000003</v>
      </c>
      <c r="G302" s="937">
        <f t="shared" si="16"/>
        <v>11415.800000000001</v>
      </c>
      <c r="H302" s="937">
        <f t="shared" si="16"/>
        <v>376.43775000000005</v>
      </c>
      <c r="I302" s="1077"/>
    </row>
    <row r="303" spans="1:9" x14ac:dyDescent="0.25">
      <c r="A303" s="1183" t="s">
        <v>300</v>
      </c>
      <c r="B303" s="1183"/>
      <c r="C303" s="1184">
        <f t="shared" ref="C303:H303" si="17">C302/10</f>
        <v>1308.5999999999999</v>
      </c>
      <c r="D303" s="1185">
        <f t="shared" si="17"/>
        <v>40.536999999999999</v>
      </c>
      <c r="E303" s="1185">
        <f t="shared" si="17"/>
        <v>39.014000000000003</v>
      </c>
      <c r="F303" s="1185">
        <f t="shared" si="17"/>
        <v>157.32200000000003</v>
      </c>
      <c r="G303" s="1185">
        <f t="shared" si="17"/>
        <v>1141.5800000000002</v>
      </c>
      <c r="H303" s="1185">
        <f t="shared" si="17"/>
        <v>37.643775000000005</v>
      </c>
      <c r="I303" s="1145"/>
    </row>
    <row r="304" spans="1:9" x14ac:dyDescent="0.25">
      <c r="A304" s="859"/>
      <c r="B304" s="859"/>
      <c r="C304" s="1146"/>
      <c r="D304" s="907"/>
      <c r="E304" s="907"/>
      <c r="F304" s="907"/>
      <c r="G304" s="890"/>
      <c r="H304" s="1002"/>
      <c r="I304" s="911"/>
    </row>
    <row r="305" spans="1:9" x14ac:dyDescent="0.25">
      <c r="A305" s="859"/>
      <c r="B305" s="859"/>
      <c r="C305" s="1146"/>
      <c r="D305" s="907">
        <f>D303*4</f>
        <v>162.148</v>
      </c>
      <c r="E305" s="907">
        <f>E303*9</f>
        <v>351.12600000000003</v>
      </c>
      <c r="F305" s="907">
        <f>F303*4</f>
        <v>629.28800000000012</v>
      </c>
      <c r="G305" s="890">
        <f>SUM(D305:F305)</f>
        <v>1142.5620000000001</v>
      </c>
      <c r="H305" s="1002"/>
      <c r="I305" s="911"/>
    </row>
    <row r="306" spans="1:9" x14ac:dyDescent="0.25">
      <c r="A306" s="859"/>
      <c r="B306" s="859"/>
      <c r="C306" s="1146"/>
      <c r="D306" s="907">
        <f>D305*100/G305</f>
        <v>14.191614984569762</v>
      </c>
      <c r="E306" s="907">
        <f>E305*100/G305</f>
        <v>30.731461399906529</v>
      </c>
      <c r="F306" s="907">
        <f>F305*100/G305</f>
        <v>55.076923615523711</v>
      </c>
      <c r="G306" s="890">
        <f>SUM(D306:F306)</f>
        <v>100</v>
      </c>
      <c r="H306" s="1002"/>
      <c r="I306" s="911"/>
    </row>
    <row r="307" spans="1:9" x14ac:dyDescent="0.25">
      <c r="A307" s="1147" t="s">
        <v>301</v>
      </c>
      <c r="B307" s="911"/>
      <c r="C307" s="911"/>
      <c r="D307" s="1148"/>
      <c r="E307" s="1148"/>
      <c r="F307" s="1148"/>
      <c r="G307" s="1148"/>
      <c r="H307" s="1149"/>
      <c r="I307" s="911"/>
    </row>
    <row r="308" spans="1:9" x14ac:dyDescent="0.25">
      <c r="A308" s="1207" t="s">
        <v>302</v>
      </c>
      <c r="B308" s="1207"/>
      <c r="C308" s="1207"/>
      <c r="D308" s="1207"/>
      <c r="E308" s="1207"/>
      <c r="F308" s="1207"/>
      <c r="G308" s="1207"/>
      <c r="H308" s="1207"/>
      <c r="I308" s="1207"/>
    </row>
    <row r="309" spans="1:9" x14ac:dyDescent="0.25">
      <c r="A309" s="1207" t="s">
        <v>303</v>
      </c>
      <c r="B309" s="1207"/>
      <c r="C309" s="1207"/>
      <c r="D309" s="1207"/>
      <c r="E309" s="1207"/>
      <c r="F309" s="1207"/>
      <c r="G309" s="1207"/>
      <c r="H309" s="1207"/>
      <c r="I309" s="1207"/>
    </row>
    <row r="310" spans="1:9" x14ac:dyDescent="0.25">
      <c r="A310" s="1207" t="s">
        <v>304</v>
      </c>
      <c r="B310" s="1207"/>
      <c r="C310" s="1207"/>
      <c r="D310" s="1207"/>
      <c r="E310" s="1207"/>
      <c r="F310" s="1207"/>
      <c r="G310" s="1207"/>
      <c r="H310" s="1207"/>
      <c r="I310" s="1207"/>
    </row>
    <row r="311" spans="1:9" x14ac:dyDescent="0.25">
      <c r="A311" s="1207" t="s">
        <v>305</v>
      </c>
      <c r="B311" s="1207"/>
      <c r="C311" s="1207"/>
      <c r="D311" s="1207"/>
      <c r="E311" s="1207"/>
      <c r="F311" s="1207"/>
      <c r="G311" s="1207"/>
      <c r="H311" s="1207"/>
      <c r="I311" s="1207"/>
    </row>
    <row r="312" spans="1:9" x14ac:dyDescent="0.25">
      <c r="A312" s="1199" t="s">
        <v>481</v>
      </c>
      <c r="B312" s="1199"/>
      <c r="C312" s="1199"/>
      <c r="D312" s="1199"/>
      <c r="E312" s="1199"/>
      <c r="F312" s="1199"/>
      <c r="G312" s="1199"/>
      <c r="H312" s="1199"/>
      <c r="I312" s="1199"/>
    </row>
    <row r="313" spans="1:9" x14ac:dyDescent="0.25">
      <c r="A313" s="1207" t="s">
        <v>307</v>
      </c>
      <c r="B313" s="1207"/>
      <c r="C313" s="1207"/>
      <c r="D313" s="1207"/>
      <c r="E313" s="1207"/>
      <c r="F313" s="1207"/>
      <c r="G313" s="1207"/>
      <c r="H313" s="1207"/>
      <c r="I313" s="1207"/>
    </row>
    <row r="314" spans="1:9" x14ac:dyDescent="0.25">
      <c r="A314" s="1199" t="s">
        <v>482</v>
      </c>
      <c r="B314" s="1199"/>
      <c r="C314" s="1199"/>
      <c r="D314" s="1199"/>
      <c r="E314" s="1199"/>
      <c r="F314" s="1199"/>
      <c r="G314" s="1199"/>
      <c r="H314" s="1199"/>
      <c r="I314" s="1199"/>
    </row>
    <row r="315" spans="1:9" x14ac:dyDescent="0.25">
      <c r="A315" s="1207" t="s">
        <v>309</v>
      </c>
      <c r="B315" s="1207"/>
      <c r="C315" s="1207"/>
      <c r="D315" s="1207"/>
      <c r="E315" s="1207"/>
      <c r="F315" s="1207"/>
      <c r="G315" s="1207"/>
      <c r="H315" s="1207"/>
      <c r="I315" s="1207"/>
    </row>
    <row r="316" spans="1:9" x14ac:dyDescent="0.25">
      <c r="A316" s="1199" t="s">
        <v>483</v>
      </c>
      <c r="B316" s="1199"/>
      <c r="C316" s="1199"/>
      <c r="D316" s="1199"/>
      <c r="E316" s="1199"/>
      <c r="F316" s="1199"/>
      <c r="G316" s="1199"/>
      <c r="H316" s="1199"/>
      <c r="I316" s="1199"/>
    </row>
    <row r="317" spans="1:9" x14ac:dyDescent="0.25">
      <c r="A317" s="1207" t="s">
        <v>311</v>
      </c>
      <c r="B317" s="1207"/>
      <c r="C317" s="1207"/>
      <c r="D317" s="1207"/>
      <c r="E317" s="1207"/>
      <c r="F317" s="1207"/>
      <c r="G317" s="1207"/>
      <c r="H317" s="1207"/>
      <c r="I317" s="1207"/>
    </row>
    <row r="318" spans="1:9" x14ac:dyDescent="0.25">
      <c r="A318" s="1207" t="s">
        <v>312</v>
      </c>
      <c r="B318" s="1207"/>
      <c r="C318" s="1207"/>
      <c r="D318" s="1207"/>
      <c r="E318" s="1207"/>
      <c r="F318" s="1207"/>
      <c r="G318" s="1207"/>
      <c r="H318" s="1207"/>
      <c r="I318" s="1207"/>
    </row>
    <row r="319" spans="1:9" x14ac:dyDescent="0.25">
      <c r="A319" s="1207" t="s">
        <v>313</v>
      </c>
      <c r="B319" s="1207"/>
      <c r="C319" s="1207"/>
      <c r="D319" s="1207"/>
      <c r="E319" s="1207"/>
      <c r="F319" s="1207"/>
      <c r="G319" s="1207"/>
      <c r="H319" s="1207"/>
      <c r="I319" s="1207"/>
    </row>
    <row r="320" spans="1:9" x14ac:dyDescent="0.25">
      <c r="A320" s="1207" t="s">
        <v>314</v>
      </c>
      <c r="B320" s="1207"/>
      <c r="C320" s="1207"/>
      <c r="D320" s="1207"/>
      <c r="E320" s="1207"/>
      <c r="F320" s="1207"/>
      <c r="G320" s="1207"/>
      <c r="H320" s="1207"/>
      <c r="I320" s="1207"/>
    </row>
    <row r="321" spans="1:9" x14ac:dyDescent="0.25">
      <c r="A321" s="1207" t="s">
        <v>315</v>
      </c>
      <c r="B321" s="1207"/>
      <c r="C321" s="1207"/>
      <c r="D321" s="1207"/>
      <c r="E321" s="1207"/>
      <c r="F321" s="1207"/>
      <c r="G321" s="1207"/>
      <c r="H321" s="1207"/>
      <c r="I321" s="1207"/>
    </row>
    <row r="322" spans="1:9" x14ac:dyDescent="0.25">
      <c r="A322" s="1207" t="s">
        <v>316</v>
      </c>
      <c r="B322" s="1207"/>
      <c r="C322" s="1207"/>
      <c r="D322" s="1207"/>
      <c r="E322" s="1207"/>
      <c r="F322" s="1207"/>
      <c r="G322" s="1207"/>
      <c r="H322" s="1207"/>
      <c r="I322" s="1207"/>
    </row>
    <row r="323" spans="1:9" x14ac:dyDescent="0.25">
      <c r="A323" s="1207" t="s">
        <v>317</v>
      </c>
      <c r="B323" s="1207"/>
      <c r="C323" s="1207"/>
      <c r="D323" s="1207"/>
      <c r="E323" s="1207"/>
      <c r="F323" s="1207"/>
      <c r="G323" s="1207"/>
      <c r="H323" s="1207"/>
      <c r="I323" s="1207"/>
    </row>
    <row r="324" spans="1:9" x14ac:dyDescent="0.25">
      <c r="A324" s="1207" t="s">
        <v>318</v>
      </c>
      <c r="B324" s="1207"/>
      <c r="C324" s="1207"/>
      <c r="D324" s="1207"/>
      <c r="E324" s="1207"/>
      <c r="F324" s="1207"/>
      <c r="G324" s="1207"/>
      <c r="H324" s="1207"/>
      <c r="I324" s="1207"/>
    </row>
    <row r="325" spans="1:9" x14ac:dyDescent="0.25">
      <c r="A325" s="1207" t="s">
        <v>319</v>
      </c>
      <c r="B325" s="1207"/>
      <c r="C325" s="1207"/>
      <c r="D325" s="1207"/>
      <c r="E325" s="1207"/>
      <c r="F325" s="1207"/>
      <c r="G325" s="1207"/>
      <c r="H325" s="1207"/>
      <c r="I325" s="1207"/>
    </row>
    <row r="326" spans="1:9" x14ac:dyDescent="0.25">
      <c r="A326" s="1207" t="s">
        <v>320</v>
      </c>
      <c r="B326" s="1207"/>
      <c r="C326" s="1207"/>
      <c r="D326" s="1207"/>
      <c r="E326" s="1207"/>
      <c r="F326" s="1207"/>
      <c r="G326" s="1207"/>
      <c r="H326" s="1207"/>
      <c r="I326" s="1207"/>
    </row>
    <row r="327" spans="1:9" x14ac:dyDescent="0.25">
      <c r="A327" s="1207" t="s">
        <v>321</v>
      </c>
      <c r="B327" s="1207"/>
      <c r="C327" s="1207"/>
      <c r="D327" s="1207"/>
      <c r="E327" s="1207"/>
      <c r="F327" s="1207"/>
      <c r="G327" s="1207"/>
      <c r="H327" s="1207"/>
      <c r="I327" s="1207"/>
    </row>
    <row r="328" spans="1:9" x14ac:dyDescent="0.25">
      <c r="A328" s="1207" t="s">
        <v>322</v>
      </c>
      <c r="B328" s="1207"/>
      <c r="C328" s="1207"/>
      <c r="D328" s="1207"/>
      <c r="E328" s="1207"/>
      <c r="F328" s="1207"/>
      <c r="G328" s="1207"/>
      <c r="H328" s="1207"/>
      <c r="I328" s="1207"/>
    </row>
    <row r="329" spans="1:9" x14ac:dyDescent="0.25">
      <c r="A329" s="1207" t="s">
        <v>323</v>
      </c>
      <c r="B329" s="1207"/>
      <c r="C329" s="1207"/>
      <c r="D329" s="1207"/>
      <c r="E329" s="1207"/>
      <c r="F329" s="1207"/>
      <c r="G329" s="1207"/>
      <c r="H329" s="1207"/>
      <c r="I329" s="1207"/>
    </row>
    <row r="330" spans="1:9" x14ac:dyDescent="0.25">
      <c r="A330" s="1207" t="s">
        <v>324</v>
      </c>
      <c r="B330" s="1207"/>
      <c r="C330" s="1207"/>
      <c r="D330" s="1207"/>
      <c r="E330" s="1207"/>
      <c r="F330" s="1207"/>
      <c r="G330" s="1207"/>
      <c r="H330" s="1207"/>
      <c r="I330" s="1207"/>
    </row>
    <row r="331" spans="1:9" x14ac:dyDescent="0.25">
      <c r="C331" s="911"/>
      <c r="D331" s="1147"/>
      <c r="E331" s="1147"/>
      <c r="F331" s="1147"/>
      <c r="G331" s="1147"/>
      <c r="H331" s="1150"/>
      <c r="I331" s="911"/>
    </row>
    <row r="332" spans="1:9" x14ac:dyDescent="0.25">
      <c r="C332" s="911"/>
      <c r="D332" s="1147"/>
      <c r="E332" s="1147"/>
      <c r="F332" s="1147"/>
      <c r="G332" s="1147"/>
      <c r="H332" s="1150"/>
      <c r="I332" s="911"/>
    </row>
    <row r="333" spans="1:9" x14ac:dyDescent="0.25">
      <c r="C333" s="911"/>
      <c r="D333" s="1147"/>
      <c r="E333" s="1147"/>
      <c r="F333" s="1147"/>
      <c r="G333" s="1147"/>
      <c r="H333" s="1150"/>
      <c r="I333" s="911"/>
    </row>
    <row r="334" spans="1:9" x14ac:dyDescent="0.25">
      <c r="C334" s="911"/>
      <c r="D334" s="1147"/>
      <c r="E334" s="1147"/>
      <c r="F334" s="1147"/>
      <c r="G334" s="1147"/>
      <c r="H334" s="1150"/>
      <c r="I334" s="911"/>
    </row>
    <row r="335" spans="1:9" x14ac:dyDescent="0.25">
      <c r="A335" s="911"/>
      <c r="B335" s="1061"/>
      <c r="C335" s="1039"/>
      <c r="D335" s="999"/>
      <c r="E335" s="999"/>
      <c r="F335" s="999"/>
      <c r="G335" s="999"/>
      <c r="H335" s="1060"/>
      <c r="I335" s="911"/>
    </row>
    <row r="336" spans="1:9" x14ac:dyDescent="0.25">
      <c r="A336" s="911"/>
      <c r="B336" s="1061"/>
      <c r="C336" s="1039"/>
      <c r="D336" s="999"/>
      <c r="E336" s="999"/>
      <c r="F336" s="999"/>
      <c r="G336" s="999"/>
      <c r="H336" s="1060"/>
      <c r="I336" s="911"/>
    </row>
    <row r="337" spans="1:9" x14ac:dyDescent="0.25">
      <c r="C337" s="987"/>
      <c r="D337" s="1151"/>
      <c r="E337" s="1151"/>
      <c r="F337" s="1151"/>
      <c r="G337" s="1152"/>
      <c r="H337" s="1037"/>
      <c r="I337" s="911"/>
    </row>
    <row r="338" spans="1:9" x14ac:dyDescent="0.25">
      <c r="C338" s="987"/>
      <c r="D338" s="1151"/>
      <c r="E338" s="1151"/>
      <c r="F338" s="1151"/>
      <c r="G338" s="1152"/>
      <c r="H338" s="1037"/>
      <c r="I338" s="911"/>
    </row>
    <row r="339" spans="1:9" x14ac:dyDescent="0.25">
      <c r="A339" s="821"/>
      <c r="B339" s="821"/>
      <c r="C339" s="864"/>
      <c r="D339" s="925"/>
      <c r="E339" s="892"/>
      <c r="F339" s="925"/>
      <c r="G339" s="893"/>
      <c r="H339" s="1037"/>
      <c r="I339" s="859"/>
    </row>
    <row r="340" spans="1:9" x14ac:dyDescent="0.25">
      <c r="A340" s="821"/>
      <c r="B340" s="821"/>
      <c r="C340" s="864"/>
      <c r="D340" s="925"/>
      <c r="E340" s="892"/>
      <c r="F340" s="925"/>
      <c r="G340" s="893"/>
      <c r="H340" s="1037"/>
      <c r="I340" s="859"/>
    </row>
    <row r="341" spans="1:9" x14ac:dyDescent="0.25">
      <c r="A341" s="821"/>
      <c r="B341" s="821"/>
      <c r="C341" s="864"/>
      <c r="D341" s="925"/>
      <c r="E341" s="892"/>
      <c r="F341" s="925"/>
      <c r="G341" s="893"/>
      <c r="H341" s="1037"/>
      <c r="I341" s="859"/>
    </row>
    <row r="342" spans="1:9" x14ac:dyDescent="0.25">
      <c r="A342" s="821"/>
      <c r="B342" s="821"/>
      <c r="C342" s="864"/>
      <c r="D342" s="925"/>
      <c r="E342" s="892"/>
      <c r="F342" s="925"/>
      <c r="G342" s="893"/>
      <c r="H342" s="1037"/>
      <c r="I342" s="859"/>
    </row>
    <row r="343" spans="1:9" x14ac:dyDescent="0.25">
      <c r="A343" s="821"/>
      <c r="B343" s="821"/>
      <c r="C343" s="864"/>
      <c r="D343" s="925"/>
      <c r="E343" s="892"/>
      <c r="F343" s="925"/>
      <c r="G343" s="893"/>
      <c r="H343" s="1037"/>
      <c r="I343" s="859"/>
    </row>
    <row r="344" spans="1:9" x14ac:dyDescent="0.25">
      <c r="A344" s="821"/>
      <c r="B344" s="821"/>
      <c r="C344" s="864"/>
      <c r="D344" s="925"/>
      <c r="E344" s="892"/>
      <c r="F344" s="925"/>
      <c r="G344" s="893"/>
      <c r="H344" s="1037"/>
      <c r="I344" s="859"/>
    </row>
    <row r="345" spans="1:9" x14ac:dyDescent="0.25">
      <c r="A345" s="821"/>
      <c r="B345" s="821"/>
      <c r="C345" s="864"/>
      <c r="D345" s="925"/>
      <c r="E345" s="892"/>
      <c r="F345" s="925"/>
      <c r="G345" s="893"/>
      <c r="H345" s="1037"/>
      <c r="I345" s="859"/>
    </row>
    <row r="346" spans="1:9" x14ac:dyDescent="0.25">
      <c r="A346" s="821"/>
      <c r="B346" s="821"/>
      <c r="C346" s="864"/>
      <c r="D346" s="925"/>
      <c r="E346" s="892"/>
      <c r="F346" s="925"/>
      <c r="G346" s="893"/>
      <c r="H346" s="1037"/>
      <c r="I346" s="859"/>
    </row>
    <row r="347" spans="1:9" x14ac:dyDescent="0.25">
      <c r="A347" s="821"/>
      <c r="B347" s="821"/>
      <c r="C347" s="864"/>
      <c r="D347" s="925"/>
      <c r="E347" s="892"/>
      <c r="F347" s="925"/>
      <c r="G347" s="893"/>
      <c r="H347" s="1037"/>
      <c r="I347" s="859"/>
    </row>
    <row r="348" spans="1:9" x14ac:dyDescent="0.25">
      <c r="A348" s="821"/>
      <c r="B348" s="821"/>
      <c r="C348" s="864"/>
      <c r="D348" s="925"/>
      <c r="E348" s="892"/>
      <c r="F348" s="925"/>
      <c r="G348" s="893"/>
      <c r="H348" s="1037"/>
      <c r="I348" s="859"/>
    </row>
    <row r="349" spans="1:9" x14ac:dyDescent="0.25">
      <c r="A349" s="821"/>
      <c r="B349" s="821"/>
      <c r="C349" s="864"/>
      <c r="D349" s="925"/>
      <c r="E349" s="925"/>
      <c r="F349" s="925"/>
      <c r="H349" s="1037"/>
      <c r="I349" s="859"/>
    </row>
    <row r="350" spans="1:9" x14ac:dyDescent="0.25">
      <c r="A350" s="821"/>
      <c r="B350" s="821"/>
      <c r="C350" s="864"/>
      <c r="D350" s="925"/>
      <c r="E350" s="925"/>
      <c r="F350" s="925"/>
      <c r="H350" s="1037"/>
      <c r="I350" s="859"/>
    </row>
    <row r="351" spans="1:9" x14ac:dyDescent="0.25">
      <c r="C351" s="987"/>
      <c r="D351" s="1151"/>
      <c r="E351" s="1151"/>
      <c r="F351" s="1151"/>
      <c r="G351" s="1152"/>
      <c r="H351" s="1037"/>
      <c r="I351" s="911"/>
    </row>
    <row r="352" spans="1:9" x14ac:dyDescent="0.25">
      <c r="C352" s="987"/>
      <c r="D352" s="1151"/>
      <c r="E352" s="1151"/>
      <c r="F352" s="1151"/>
      <c r="G352" s="1152"/>
      <c r="H352" s="1037"/>
      <c r="I352" s="911"/>
    </row>
    <row r="353" spans="1:9" x14ac:dyDescent="0.25">
      <c r="C353" s="987"/>
      <c r="D353" s="1151"/>
      <c r="E353" s="1151"/>
      <c r="F353" s="1151"/>
      <c r="G353" s="1152"/>
      <c r="H353" s="1037"/>
      <c r="I353" s="911"/>
    </row>
    <row r="354" spans="1:9" x14ac:dyDescent="0.25">
      <c r="C354" s="987"/>
      <c r="D354" s="1151"/>
      <c r="E354" s="1151"/>
      <c r="F354" s="1151"/>
      <c r="G354" s="1152"/>
      <c r="H354" s="1037"/>
      <c r="I354" s="911"/>
    </row>
    <row r="355" spans="1:9" x14ac:dyDescent="0.25">
      <c r="C355" s="987"/>
      <c r="D355" s="1151"/>
      <c r="E355" s="1151"/>
      <c r="F355" s="1151"/>
      <c r="G355" s="1152"/>
      <c r="H355" s="1037"/>
      <c r="I355" s="911"/>
    </row>
    <row r="356" spans="1:9" x14ac:dyDescent="0.25">
      <c r="C356" s="987"/>
      <c r="D356" s="1151"/>
      <c r="E356" s="1151"/>
      <c r="F356" s="1151"/>
      <c r="G356" s="1152"/>
      <c r="H356" s="1037"/>
      <c r="I356" s="911"/>
    </row>
    <row r="357" spans="1:9" x14ac:dyDescent="0.25">
      <c r="C357" s="987"/>
      <c r="D357" s="1151"/>
      <c r="E357" s="1151"/>
      <c r="F357" s="1151"/>
      <c r="G357" s="1152"/>
      <c r="H357" s="1037"/>
      <c r="I357" s="911"/>
    </row>
    <row r="358" spans="1:9" x14ac:dyDescent="0.25">
      <c r="A358" s="821"/>
      <c r="B358" s="821"/>
      <c r="C358" s="864"/>
      <c r="D358" s="957"/>
      <c r="E358" s="957"/>
      <c r="F358" s="957"/>
      <c r="G358" s="958"/>
      <c r="H358" s="1037"/>
      <c r="I358" s="859"/>
    </row>
    <row r="359" spans="1:9" x14ac:dyDescent="0.25">
      <c r="A359" s="821"/>
      <c r="B359" s="821"/>
      <c r="C359" s="864"/>
      <c r="D359" s="957"/>
      <c r="E359" s="957"/>
      <c r="F359" s="957"/>
      <c r="G359" s="958"/>
      <c r="H359" s="1037"/>
      <c r="I359" s="859"/>
    </row>
    <row r="360" spans="1:9" x14ac:dyDescent="0.25">
      <c r="A360" s="821"/>
      <c r="B360" s="821"/>
      <c r="C360" s="864"/>
      <c r="D360" s="957"/>
      <c r="E360" s="957"/>
      <c r="F360" s="957"/>
      <c r="G360" s="958"/>
      <c r="H360" s="1037"/>
      <c r="I360" s="859"/>
    </row>
    <row r="361" spans="1:9" x14ac:dyDescent="0.25">
      <c r="C361" s="987"/>
      <c r="D361" s="1151"/>
      <c r="E361" s="1151"/>
      <c r="F361" s="1151"/>
      <c r="G361" s="1152"/>
      <c r="H361" s="1037"/>
      <c r="I361" s="911"/>
    </row>
    <row r="362" spans="1:9" x14ac:dyDescent="0.25">
      <c r="A362" s="821"/>
      <c r="C362" s="987"/>
      <c r="D362" s="1151"/>
      <c r="E362" s="1151"/>
      <c r="F362" s="1151"/>
      <c r="G362" s="1152"/>
      <c r="H362" s="1037"/>
      <c r="I362" s="911"/>
    </row>
    <row r="363" spans="1:9" x14ac:dyDescent="0.25">
      <c r="C363" s="987"/>
      <c r="D363" s="1151"/>
      <c r="E363" s="1151"/>
      <c r="F363" s="1151"/>
      <c r="G363" s="1152"/>
      <c r="H363" s="1037"/>
      <c r="I363" s="911"/>
    </row>
    <row r="364" spans="1:9" x14ac:dyDescent="0.25">
      <c r="C364" s="987"/>
      <c r="D364" s="1151"/>
      <c r="E364" s="1151"/>
      <c r="F364" s="1151"/>
      <c r="G364" s="1152"/>
      <c r="H364" s="1037"/>
      <c r="I364" s="911"/>
    </row>
    <row r="365" spans="1:9" x14ac:dyDescent="0.25">
      <c r="C365" s="987"/>
      <c r="D365" s="1151"/>
      <c r="E365" s="1151"/>
      <c r="F365" s="1151"/>
      <c r="G365" s="1152"/>
      <c r="H365" s="1037"/>
      <c r="I365" s="911"/>
    </row>
    <row r="366" spans="1:9" x14ac:dyDescent="0.25">
      <c r="C366" s="987"/>
      <c r="D366" s="1151"/>
      <c r="E366" s="1151"/>
      <c r="F366" s="1151"/>
      <c r="G366" s="1152"/>
      <c r="H366" s="1037"/>
      <c r="I366" s="911"/>
    </row>
    <row r="367" spans="1:9" x14ac:dyDescent="0.25">
      <c r="C367" s="987"/>
      <c r="D367" s="1151"/>
      <c r="E367" s="1151"/>
      <c r="F367" s="1151"/>
      <c r="G367" s="1152"/>
      <c r="H367" s="1037"/>
      <c r="I367" s="911"/>
    </row>
    <row r="368" spans="1:9" x14ac:dyDescent="0.25">
      <c r="C368" s="987"/>
      <c r="D368" s="1151"/>
      <c r="E368" s="1151"/>
      <c r="F368" s="1151"/>
      <c r="G368" s="1152"/>
      <c r="H368" s="1037"/>
      <c r="I368" s="911"/>
    </row>
    <row r="369" spans="1:9" x14ac:dyDescent="0.25">
      <c r="A369" s="1153"/>
      <c r="B369" s="980"/>
      <c r="C369" s="1186"/>
      <c r="D369" s="957"/>
      <c r="E369" s="986"/>
      <c r="F369" s="986"/>
      <c r="G369" s="1152"/>
      <c r="H369" s="1037"/>
      <c r="I369" s="1187"/>
    </row>
    <row r="370" spans="1:9" x14ac:dyDescent="0.25">
      <c r="A370" s="1153"/>
      <c r="B370" s="980"/>
      <c r="C370" s="1186"/>
      <c r="D370" s="957"/>
      <c r="E370" s="986"/>
      <c r="F370" s="986"/>
      <c r="G370" s="1152"/>
      <c r="H370" s="1037"/>
      <c r="I370" s="1187"/>
    </row>
    <row r="371" spans="1:9" x14ac:dyDescent="0.25">
      <c r="A371" s="1153"/>
      <c r="B371" s="980"/>
      <c r="C371" s="1186"/>
      <c r="D371" s="957"/>
      <c r="E371" s="986"/>
      <c r="F371" s="986"/>
      <c r="G371" s="1152"/>
      <c r="H371" s="1037"/>
      <c r="I371" s="1187"/>
    </row>
    <row r="372" spans="1:9" x14ac:dyDescent="0.25">
      <c r="A372" s="1153"/>
      <c r="B372" s="980"/>
      <c r="C372" s="1186"/>
      <c r="D372" s="957"/>
      <c r="E372" s="986"/>
      <c r="F372" s="986"/>
      <c r="G372" s="1152"/>
      <c r="H372" s="1037"/>
      <c r="I372" s="1187"/>
    </row>
    <row r="373" spans="1:9" x14ac:dyDescent="0.25">
      <c r="A373" s="1153"/>
      <c r="B373" s="980"/>
      <c r="C373" s="1186"/>
      <c r="D373" s="957"/>
      <c r="E373" s="986"/>
      <c r="F373" s="986"/>
      <c r="G373" s="1152"/>
      <c r="H373" s="1037"/>
      <c r="I373" s="1187"/>
    </row>
    <row r="374" spans="1:9" x14ac:dyDescent="0.25">
      <c r="A374" s="1153"/>
      <c r="B374" s="980"/>
      <c r="C374" s="1186"/>
      <c r="D374" s="957"/>
      <c r="E374" s="986"/>
      <c r="F374" s="986"/>
      <c r="G374" s="1152"/>
      <c r="H374" s="1037"/>
      <c r="I374" s="1187"/>
    </row>
    <row r="375" spans="1:9" x14ac:dyDescent="0.25">
      <c r="A375" s="1153"/>
      <c r="B375" s="980"/>
      <c r="C375" s="1186"/>
      <c r="D375" s="957"/>
      <c r="E375" s="986"/>
      <c r="F375" s="986"/>
      <c r="G375" s="1152"/>
      <c r="H375" s="1037"/>
      <c r="I375" s="1187"/>
    </row>
    <row r="376" spans="1:9" x14ac:dyDescent="0.25">
      <c r="D376" s="1151"/>
      <c r="E376" s="1154"/>
      <c r="F376" s="1154"/>
      <c r="G376" s="1152"/>
      <c r="H376" s="1037"/>
      <c r="I376" s="911"/>
    </row>
    <row r="377" spans="1:9" x14ac:dyDescent="0.25">
      <c r="C377" s="1188"/>
      <c r="D377" s="1151"/>
      <c r="E377" s="1154"/>
      <c r="F377" s="1154"/>
      <c r="G377" s="1152"/>
      <c r="H377" s="1037"/>
      <c r="I377" s="859"/>
    </row>
    <row r="378" spans="1:9" x14ac:dyDescent="0.25">
      <c r="A378" s="821"/>
      <c r="B378" s="821"/>
      <c r="D378" s="1151"/>
      <c r="E378" s="1154"/>
      <c r="F378" s="1154"/>
      <c r="G378" s="1152"/>
      <c r="H378" s="1037"/>
      <c r="I378" s="911"/>
    </row>
    <row r="379" spans="1:9" x14ac:dyDescent="0.25">
      <c r="D379" s="1151"/>
      <c r="E379" s="1154"/>
      <c r="F379" s="1154"/>
      <c r="G379" s="1152"/>
      <c r="H379" s="1037"/>
      <c r="I379" s="911"/>
    </row>
    <row r="380" spans="1:9" x14ac:dyDescent="0.25">
      <c r="D380" s="1151"/>
      <c r="E380" s="1154"/>
      <c r="F380" s="1154"/>
      <c r="G380" s="1152"/>
      <c r="H380" s="1037"/>
      <c r="I380" s="911"/>
    </row>
    <row r="381" spans="1:9" x14ac:dyDescent="0.25">
      <c r="D381" s="1151"/>
      <c r="E381" s="1154"/>
      <c r="F381" s="1154"/>
      <c r="G381" s="1152"/>
      <c r="H381" s="1037"/>
      <c r="I381" s="911"/>
    </row>
    <row r="382" spans="1:9" x14ac:dyDescent="0.25">
      <c r="D382" s="1151"/>
      <c r="E382" s="1154"/>
      <c r="F382" s="1154"/>
      <c r="G382" s="1152"/>
      <c r="H382" s="1037"/>
      <c r="I382" s="911"/>
    </row>
    <row r="383" spans="1:9" x14ac:dyDescent="0.25">
      <c r="D383" s="1151"/>
      <c r="E383" s="1154"/>
      <c r="F383" s="1154"/>
      <c r="G383" s="1152"/>
      <c r="H383" s="1037"/>
      <c r="I383" s="911"/>
    </row>
    <row r="384" spans="1:9" x14ac:dyDescent="0.25">
      <c r="D384" s="1151"/>
      <c r="E384" s="1154"/>
      <c r="F384" s="1154"/>
      <c r="G384" s="1152"/>
      <c r="H384" s="1037"/>
      <c r="I384" s="911"/>
    </row>
    <row r="385" spans="1:9" x14ac:dyDescent="0.25">
      <c r="A385" s="821"/>
      <c r="B385" s="821"/>
      <c r="C385" s="1188"/>
      <c r="D385" s="957"/>
      <c r="E385" s="986"/>
      <c r="F385" s="986"/>
      <c r="G385" s="958"/>
      <c r="H385" s="1037"/>
      <c r="I385" s="859"/>
    </row>
    <row r="386" spans="1:9" x14ac:dyDescent="0.25">
      <c r="A386" s="821"/>
      <c r="B386" s="821"/>
      <c r="C386" s="1188"/>
      <c r="D386" s="957"/>
      <c r="E386" s="986"/>
      <c r="F386" s="986"/>
      <c r="G386" s="958"/>
      <c r="H386" s="1037"/>
      <c r="I386" s="859"/>
    </row>
    <row r="387" spans="1:9" x14ac:dyDescent="0.25">
      <c r="A387" s="821"/>
      <c r="B387" s="821"/>
      <c r="C387" s="1188"/>
      <c r="D387" s="957"/>
      <c r="E387" s="986"/>
      <c r="F387" s="986"/>
      <c r="G387" s="958"/>
      <c r="H387" s="1037"/>
      <c r="I387" s="859"/>
    </row>
    <row r="388" spans="1:9" x14ac:dyDescent="0.25">
      <c r="D388" s="1151"/>
      <c r="E388" s="1154"/>
      <c r="F388" s="1154"/>
      <c r="G388" s="1152"/>
      <c r="H388" s="1037"/>
      <c r="I388" s="911"/>
    </row>
    <row r="389" spans="1:9" x14ac:dyDescent="0.25">
      <c r="A389" s="821"/>
      <c r="D389" s="1151"/>
      <c r="E389" s="1154"/>
      <c r="F389" s="1154"/>
      <c r="G389" s="1152"/>
      <c r="H389" s="1037"/>
      <c r="I389" s="911"/>
    </row>
    <row r="390" spans="1:9" x14ac:dyDescent="0.25">
      <c r="D390" s="1151"/>
      <c r="E390" s="1154"/>
      <c r="F390" s="1154"/>
      <c r="G390" s="1152"/>
      <c r="H390" s="1037"/>
      <c r="I390" s="911"/>
    </row>
    <row r="391" spans="1:9" x14ac:dyDescent="0.25">
      <c r="D391" s="1151"/>
      <c r="E391" s="1154"/>
      <c r="F391" s="1154"/>
      <c r="G391" s="1152"/>
      <c r="H391" s="1037"/>
      <c r="I391" s="911"/>
    </row>
    <row r="392" spans="1:9" x14ac:dyDescent="0.25">
      <c r="D392" s="1151"/>
      <c r="E392" s="1154"/>
      <c r="F392" s="1154"/>
      <c r="G392" s="1152"/>
      <c r="H392" s="1037"/>
      <c r="I392" s="911"/>
    </row>
    <row r="393" spans="1:9" x14ac:dyDescent="0.25">
      <c r="D393" s="1151"/>
      <c r="E393" s="1154"/>
      <c r="F393" s="1154"/>
      <c r="G393" s="1152"/>
      <c r="H393" s="1037"/>
      <c r="I393" s="911"/>
    </row>
    <row r="394" spans="1:9" x14ac:dyDescent="0.25">
      <c r="D394" s="1151"/>
      <c r="E394" s="1154"/>
      <c r="F394" s="1154"/>
      <c r="G394" s="1152"/>
      <c r="H394" s="1037"/>
      <c r="I394" s="911"/>
    </row>
    <row r="395" spans="1:9" x14ac:dyDescent="0.25">
      <c r="D395" s="1151"/>
      <c r="E395" s="1154"/>
      <c r="F395" s="1154"/>
      <c r="G395" s="1152"/>
      <c r="H395" s="1037"/>
      <c r="I395" s="911"/>
    </row>
    <row r="396" spans="1:9" x14ac:dyDescent="0.25">
      <c r="D396" s="1151"/>
      <c r="E396" s="1154"/>
      <c r="F396" s="1154"/>
      <c r="G396" s="1152"/>
      <c r="H396" s="1037"/>
      <c r="I396" s="911"/>
    </row>
    <row r="397" spans="1:9" x14ac:dyDescent="0.25">
      <c r="D397" s="1151"/>
      <c r="E397" s="1154"/>
      <c r="F397" s="1154"/>
      <c r="G397" s="1152"/>
      <c r="H397" s="1037"/>
      <c r="I397" s="911"/>
    </row>
    <row r="398" spans="1:9" x14ac:dyDescent="0.25">
      <c r="D398" s="1151"/>
      <c r="E398" s="1154"/>
      <c r="F398" s="1154"/>
      <c r="G398" s="1152"/>
      <c r="H398" s="1037"/>
      <c r="I398" s="911"/>
    </row>
    <row r="399" spans="1:9" x14ac:dyDescent="0.25">
      <c r="A399" s="821"/>
      <c r="D399" s="957"/>
      <c r="E399" s="986"/>
      <c r="F399" s="986"/>
      <c r="G399" s="958"/>
      <c r="H399" s="1037"/>
      <c r="I399" s="911"/>
    </row>
    <row r="400" spans="1:9" x14ac:dyDescent="0.25">
      <c r="A400" s="821"/>
      <c r="D400" s="957"/>
      <c r="E400" s="986"/>
      <c r="F400" s="986"/>
      <c r="G400" s="958"/>
      <c r="H400" s="1037"/>
      <c r="I400" s="911"/>
    </row>
    <row r="401" spans="1:9" x14ac:dyDescent="0.25">
      <c r="A401" s="821"/>
      <c r="D401" s="957"/>
      <c r="E401" s="986"/>
      <c r="F401" s="986"/>
      <c r="G401" s="958"/>
      <c r="H401" s="1037"/>
      <c r="I401" s="911"/>
    </row>
    <row r="402" spans="1:9" x14ac:dyDescent="0.25">
      <c r="D402" s="1151"/>
      <c r="E402" s="1154"/>
      <c r="F402" s="1154"/>
      <c r="G402" s="1152"/>
      <c r="H402" s="1037"/>
      <c r="I402" s="911"/>
    </row>
    <row r="403" spans="1:9" x14ac:dyDescent="0.25">
      <c r="A403" s="821"/>
      <c r="D403" s="1151"/>
      <c r="E403" s="1154"/>
      <c r="F403" s="1154"/>
      <c r="G403" s="1152"/>
      <c r="H403" s="1037"/>
      <c r="I403" s="911"/>
    </row>
    <row r="404" spans="1:9" x14ac:dyDescent="0.25">
      <c r="D404" s="1151"/>
      <c r="E404" s="1154"/>
      <c r="F404" s="1154"/>
      <c r="G404" s="1152"/>
      <c r="H404" s="1037"/>
      <c r="I404" s="911"/>
    </row>
    <row r="405" spans="1:9" x14ac:dyDescent="0.25">
      <c r="D405" s="1151"/>
      <c r="E405" s="1154"/>
      <c r="F405" s="1154"/>
      <c r="G405" s="1152"/>
      <c r="H405" s="1037"/>
      <c r="I405" s="911"/>
    </row>
    <row r="406" spans="1:9" x14ac:dyDescent="0.25">
      <c r="D406" s="1151"/>
      <c r="E406" s="1154"/>
      <c r="F406" s="1154"/>
      <c r="G406" s="1152"/>
      <c r="H406" s="1037"/>
      <c r="I406" s="911"/>
    </row>
    <row r="407" spans="1:9" x14ac:dyDescent="0.25">
      <c r="A407" s="821"/>
      <c r="D407" s="957"/>
      <c r="E407" s="986"/>
      <c r="F407" s="986"/>
      <c r="G407" s="958"/>
      <c r="H407" s="1037"/>
      <c r="I407" s="911"/>
    </row>
    <row r="408" spans="1:9" x14ac:dyDescent="0.25">
      <c r="D408" s="1151"/>
      <c r="E408" s="1154"/>
      <c r="F408" s="1154"/>
      <c r="G408" s="1152"/>
      <c r="H408" s="1037"/>
      <c r="I408" s="911"/>
    </row>
    <row r="409" spans="1:9" x14ac:dyDescent="0.25">
      <c r="D409" s="1151"/>
      <c r="E409" s="1154"/>
      <c r="F409" s="1154"/>
      <c r="G409" s="1152"/>
      <c r="H409" s="1037"/>
      <c r="I409" s="911"/>
    </row>
    <row r="410" spans="1:9" x14ac:dyDescent="0.25">
      <c r="D410" s="1151"/>
      <c r="E410" s="1154"/>
      <c r="F410" s="1154"/>
      <c r="G410" s="1152"/>
      <c r="H410" s="1037"/>
      <c r="I410" s="911"/>
    </row>
    <row r="411" spans="1:9" x14ac:dyDescent="0.25">
      <c r="A411" s="821"/>
      <c r="D411" s="957"/>
      <c r="E411" s="986"/>
      <c r="F411" s="986"/>
      <c r="G411" s="958"/>
      <c r="H411" s="1037"/>
      <c r="I411" s="911"/>
    </row>
    <row r="412" spans="1:9" x14ac:dyDescent="0.25">
      <c r="D412" s="1151"/>
      <c r="E412" s="1154"/>
      <c r="F412" s="1154"/>
      <c r="G412" s="1152"/>
      <c r="H412" s="1037"/>
      <c r="I412" s="911"/>
    </row>
    <row r="413" spans="1:9" x14ac:dyDescent="0.25">
      <c r="A413" s="821"/>
      <c r="B413" s="821"/>
      <c r="D413" s="1151"/>
      <c r="E413" s="1154"/>
      <c r="F413" s="1154"/>
      <c r="G413" s="1152"/>
      <c r="H413" s="1037"/>
      <c r="I413" s="911"/>
    </row>
    <row r="414" spans="1:9" x14ac:dyDescent="0.25">
      <c r="D414" s="1151"/>
      <c r="E414" s="1154"/>
      <c r="F414" s="1154"/>
      <c r="G414" s="1152"/>
      <c r="H414" s="1037"/>
      <c r="I414" s="911"/>
    </row>
    <row r="415" spans="1:9" x14ac:dyDescent="0.25">
      <c r="H415" s="1037"/>
      <c r="I415" s="911"/>
    </row>
    <row r="416" spans="1:9" x14ac:dyDescent="0.25">
      <c r="A416" s="821"/>
      <c r="B416" s="821"/>
      <c r="C416" s="1188"/>
      <c r="D416" s="892"/>
      <c r="E416" s="984"/>
      <c r="F416" s="984"/>
      <c r="G416" s="893"/>
      <c r="H416" s="1037"/>
      <c r="I416" s="859"/>
    </row>
    <row r="417" spans="1:9" x14ac:dyDescent="0.25">
      <c r="H417" s="1037"/>
      <c r="I417" s="911"/>
    </row>
    <row r="418" spans="1:9" x14ac:dyDescent="0.25">
      <c r="H418" s="1037"/>
      <c r="I418" s="911"/>
    </row>
    <row r="419" spans="1:9" x14ac:dyDescent="0.25">
      <c r="H419" s="1037"/>
      <c r="I419" s="911"/>
    </row>
    <row r="420" spans="1:9" x14ac:dyDescent="0.25">
      <c r="H420" s="1037"/>
      <c r="I420" s="911"/>
    </row>
    <row r="421" spans="1:9" x14ac:dyDescent="0.25">
      <c r="H421" s="1037"/>
      <c r="I421" s="911"/>
    </row>
    <row r="422" spans="1:9" x14ac:dyDescent="0.25">
      <c r="H422" s="1037"/>
      <c r="I422" s="911"/>
    </row>
    <row r="423" spans="1:9" x14ac:dyDescent="0.25">
      <c r="H423" s="1037"/>
      <c r="I423" s="911"/>
    </row>
    <row r="424" spans="1:9" x14ac:dyDescent="0.25">
      <c r="H424" s="1037"/>
      <c r="I424" s="911"/>
    </row>
    <row r="425" spans="1:9" x14ac:dyDescent="0.25">
      <c r="H425" s="1037"/>
      <c r="I425" s="911"/>
    </row>
    <row r="426" spans="1:9" x14ac:dyDescent="0.25">
      <c r="H426" s="1037"/>
      <c r="I426" s="911"/>
    </row>
    <row r="427" spans="1:9" x14ac:dyDescent="0.25">
      <c r="H427" s="1037"/>
      <c r="I427" s="911"/>
    </row>
    <row r="428" spans="1:9" x14ac:dyDescent="0.25">
      <c r="H428" s="1037"/>
      <c r="I428" s="911"/>
    </row>
    <row r="429" spans="1:9" x14ac:dyDescent="0.25">
      <c r="H429" s="1037"/>
      <c r="I429" s="911"/>
    </row>
    <row r="430" spans="1:9" x14ac:dyDescent="0.25">
      <c r="C430" s="1188"/>
      <c r="H430" s="1037"/>
      <c r="I430" s="859"/>
    </row>
    <row r="431" spans="1:9" x14ac:dyDescent="0.25">
      <c r="A431" s="821"/>
      <c r="H431" s="1037"/>
      <c r="I431" s="911"/>
    </row>
    <row r="432" spans="1:9" x14ac:dyDescent="0.25">
      <c r="D432" s="1151"/>
      <c r="E432" s="1154"/>
      <c r="F432" s="1154"/>
      <c r="G432" s="1152"/>
      <c r="H432" s="1037"/>
      <c r="I432" s="911"/>
    </row>
    <row r="433" spans="1:9" x14ac:dyDescent="0.25">
      <c r="D433" s="1151"/>
      <c r="E433" s="1154"/>
      <c r="F433" s="1154"/>
      <c r="G433" s="1152"/>
      <c r="H433" s="1037"/>
      <c r="I433" s="911"/>
    </row>
    <row r="434" spans="1:9" x14ac:dyDescent="0.25">
      <c r="D434" s="1151"/>
      <c r="E434" s="1154"/>
      <c r="F434" s="1154"/>
      <c r="G434" s="1152"/>
      <c r="H434" s="1037"/>
      <c r="I434" s="911"/>
    </row>
    <row r="435" spans="1:9" x14ac:dyDescent="0.25">
      <c r="D435" s="1151"/>
      <c r="E435" s="1154"/>
      <c r="F435" s="1154"/>
      <c r="G435" s="1152"/>
      <c r="H435" s="1037"/>
      <c r="I435" s="911"/>
    </row>
    <row r="436" spans="1:9" x14ac:dyDescent="0.25">
      <c r="D436" s="1151"/>
      <c r="E436" s="1154"/>
      <c r="F436" s="1154"/>
      <c r="G436" s="1152"/>
      <c r="H436" s="1037"/>
      <c r="I436" s="911"/>
    </row>
    <row r="437" spans="1:9" x14ac:dyDescent="0.25">
      <c r="D437" s="1151"/>
      <c r="E437" s="1154"/>
      <c r="F437" s="1154"/>
      <c r="G437" s="1152"/>
      <c r="H437" s="1037"/>
      <c r="I437" s="911"/>
    </row>
    <row r="438" spans="1:9" x14ac:dyDescent="0.25">
      <c r="D438" s="1151"/>
      <c r="E438" s="1154"/>
      <c r="F438" s="1154"/>
      <c r="G438" s="1152"/>
      <c r="H438" s="1037"/>
      <c r="I438" s="911"/>
    </row>
    <row r="439" spans="1:9" x14ac:dyDescent="0.25">
      <c r="A439" s="821"/>
      <c r="B439" s="821"/>
      <c r="C439" s="1188"/>
      <c r="D439" s="957"/>
      <c r="E439" s="986"/>
      <c r="F439" s="986"/>
      <c r="G439" s="958"/>
      <c r="H439" s="1037"/>
      <c r="I439" s="859"/>
    </row>
    <row r="440" spans="1:9" x14ac:dyDescent="0.25">
      <c r="A440" s="821"/>
      <c r="B440" s="821"/>
      <c r="C440" s="1188"/>
      <c r="D440" s="957"/>
      <c r="E440" s="986"/>
      <c r="F440" s="986"/>
      <c r="G440" s="958"/>
      <c r="H440" s="1037"/>
      <c r="I440" s="859"/>
    </row>
    <row r="441" spans="1:9" x14ac:dyDescent="0.25">
      <c r="A441" s="821"/>
      <c r="B441" s="821"/>
      <c r="C441" s="1188"/>
      <c r="D441" s="957"/>
      <c r="E441" s="986"/>
      <c r="F441" s="986"/>
      <c r="G441" s="958"/>
      <c r="H441" s="1037"/>
      <c r="I441" s="859"/>
    </row>
    <row r="442" spans="1:9" x14ac:dyDescent="0.25">
      <c r="D442" s="1151"/>
      <c r="E442" s="1154"/>
      <c r="F442" s="1154"/>
      <c r="G442" s="1152"/>
      <c r="H442" s="1037"/>
      <c r="I442" s="911"/>
    </row>
    <row r="443" spans="1:9" x14ac:dyDescent="0.25">
      <c r="A443" s="821"/>
      <c r="D443" s="1151"/>
      <c r="E443" s="1154"/>
      <c r="F443" s="1154"/>
      <c r="G443" s="1152"/>
      <c r="H443" s="1037"/>
      <c r="I443" s="911"/>
    </row>
    <row r="444" spans="1:9" x14ac:dyDescent="0.25">
      <c r="C444" s="1188"/>
      <c r="D444" s="1151"/>
      <c r="E444" s="1154"/>
      <c r="F444" s="1154"/>
      <c r="G444" s="1152"/>
      <c r="H444" s="1037"/>
      <c r="I444" s="859"/>
    </row>
    <row r="445" spans="1:9" x14ac:dyDescent="0.25">
      <c r="D445" s="1151"/>
      <c r="E445" s="1154"/>
      <c r="F445" s="1154"/>
      <c r="G445" s="1152"/>
      <c r="H445" s="1037"/>
      <c r="I445" s="911"/>
    </row>
    <row r="446" spans="1:9" x14ac:dyDescent="0.25">
      <c r="D446" s="1151"/>
      <c r="E446" s="1154"/>
      <c r="F446" s="1154"/>
      <c r="G446" s="1152"/>
      <c r="H446" s="1037"/>
      <c r="I446" s="911"/>
    </row>
    <row r="447" spans="1:9" x14ac:dyDescent="0.25">
      <c r="D447" s="1151"/>
      <c r="E447" s="1154"/>
      <c r="F447" s="1154"/>
      <c r="G447" s="1152"/>
      <c r="H447" s="1037"/>
      <c r="I447" s="911"/>
    </row>
    <row r="448" spans="1:9" x14ac:dyDescent="0.25">
      <c r="D448" s="1151"/>
      <c r="E448" s="1154"/>
      <c r="F448" s="1154"/>
      <c r="G448" s="1152"/>
      <c r="H448" s="1037"/>
      <c r="I448" s="911"/>
    </row>
    <row r="449" spans="1:9" x14ac:dyDescent="0.25">
      <c r="D449" s="1151"/>
      <c r="E449" s="1154"/>
      <c r="F449" s="1154"/>
      <c r="G449" s="1152"/>
      <c r="H449" s="1037"/>
      <c r="I449" s="911"/>
    </row>
    <row r="450" spans="1:9" x14ac:dyDescent="0.25">
      <c r="D450" s="1151"/>
      <c r="E450" s="1154"/>
      <c r="F450" s="1154"/>
      <c r="G450" s="1152"/>
      <c r="H450" s="1037"/>
      <c r="I450" s="911"/>
    </row>
    <row r="451" spans="1:9" x14ac:dyDescent="0.25">
      <c r="D451" s="1151"/>
      <c r="E451" s="1154"/>
      <c r="F451" s="1154"/>
      <c r="G451" s="1152"/>
      <c r="H451" s="1037"/>
      <c r="I451" s="911"/>
    </row>
    <row r="452" spans="1:9" x14ac:dyDescent="0.25">
      <c r="D452" s="1151"/>
      <c r="E452" s="1154"/>
      <c r="F452" s="1154"/>
      <c r="G452" s="1152"/>
      <c r="H452" s="1037"/>
      <c r="I452" s="911"/>
    </row>
    <row r="453" spans="1:9" x14ac:dyDescent="0.25">
      <c r="A453" s="821"/>
      <c r="D453" s="957"/>
      <c r="E453" s="986"/>
      <c r="F453" s="986"/>
      <c r="G453" s="958"/>
      <c r="H453" s="1037"/>
      <c r="I453" s="911"/>
    </row>
    <row r="454" spans="1:9" x14ac:dyDescent="0.25">
      <c r="A454" s="821"/>
      <c r="D454" s="957"/>
      <c r="E454" s="986"/>
      <c r="F454" s="986"/>
      <c r="G454" s="958"/>
      <c r="H454" s="1037"/>
      <c r="I454" s="911"/>
    </row>
    <row r="455" spans="1:9" x14ac:dyDescent="0.25">
      <c r="A455" s="821"/>
      <c r="D455" s="957"/>
      <c r="E455" s="986"/>
      <c r="F455" s="986"/>
      <c r="G455" s="958"/>
      <c r="H455" s="1037"/>
      <c r="I455" s="911"/>
    </row>
    <row r="456" spans="1:9" x14ac:dyDescent="0.25">
      <c r="D456" s="1151"/>
      <c r="E456" s="1154"/>
      <c r="F456" s="1154"/>
      <c r="G456" s="1152"/>
      <c r="H456" s="1037"/>
      <c r="I456" s="911"/>
    </row>
    <row r="457" spans="1:9" x14ac:dyDescent="0.25">
      <c r="A457" s="821"/>
      <c r="D457" s="1151"/>
      <c r="E457" s="1154"/>
      <c r="F457" s="1154"/>
      <c r="G457" s="1152"/>
      <c r="H457" s="1037"/>
      <c r="I457" s="911"/>
    </row>
    <row r="458" spans="1:9" x14ac:dyDescent="0.25">
      <c r="D458" s="1151"/>
      <c r="E458" s="1154"/>
      <c r="F458" s="1154"/>
      <c r="G458" s="1152"/>
      <c r="H458" s="1037"/>
      <c r="I458" s="911"/>
    </row>
    <row r="459" spans="1:9" x14ac:dyDescent="0.25">
      <c r="D459" s="1151"/>
      <c r="E459" s="1154"/>
      <c r="F459" s="1154"/>
      <c r="G459" s="1152"/>
      <c r="H459" s="1037"/>
      <c r="I459" s="911"/>
    </row>
    <row r="460" spans="1:9" x14ac:dyDescent="0.25">
      <c r="D460" s="1151"/>
      <c r="E460" s="1154"/>
      <c r="F460" s="1154"/>
      <c r="G460" s="1152"/>
      <c r="H460" s="1037"/>
      <c r="I460" s="911"/>
    </row>
    <row r="461" spans="1:9" x14ac:dyDescent="0.25">
      <c r="A461" s="821"/>
      <c r="D461" s="957"/>
      <c r="E461" s="986"/>
      <c r="F461" s="986"/>
      <c r="G461" s="958"/>
      <c r="H461" s="1037"/>
      <c r="I461" s="911"/>
    </row>
    <row r="462" spans="1:9" x14ac:dyDescent="0.25">
      <c r="D462" s="1151"/>
      <c r="E462" s="1154"/>
      <c r="F462" s="1154"/>
      <c r="G462" s="1152"/>
      <c r="H462" s="1037"/>
      <c r="I462" s="911"/>
    </row>
    <row r="463" spans="1:9" x14ac:dyDescent="0.25">
      <c r="D463" s="1151"/>
      <c r="E463" s="1154"/>
      <c r="F463" s="1154"/>
      <c r="G463" s="1152"/>
      <c r="H463" s="1037"/>
      <c r="I463" s="911"/>
    </row>
    <row r="464" spans="1:9" x14ac:dyDescent="0.25">
      <c r="D464" s="1151"/>
      <c r="E464" s="1154"/>
      <c r="F464" s="1154"/>
      <c r="G464" s="1152"/>
      <c r="H464" s="1037"/>
      <c r="I464" s="911"/>
    </row>
    <row r="465" spans="1:9" x14ac:dyDescent="0.25">
      <c r="A465" s="821"/>
      <c r="D465" s="957"/>
      <c r="E465" s="986"/>
      <c r="F465" s="986"/>
      <c r="G465" s="958"/>
      <c r="H465" s="1037"/>
      <c r="I465" s="911"/>
    </row>
    <row r="466" spans="1:9" x14ac:dyDescent="0.25">
      <c r="D466" s="1151"/>
      <c r="E466" s="1154"/>
      <c r="F466" s="1154"/>
      <c r="G466" s="1152"/>
      <c r="H466" s="1037"/>
      <c r="I466" s="911"/>
    </row>
    <row r="467" spans="1:9" x14ac:dyDescent="0.25">
      <c r="A467" s="821"/>
      <c r="B467" s="821"/>
      <c r="D467" s="1151"/>
      <c r="E467" s="1154"/>
      <c r="F467" s="1154"/>
      <c r="G467" s="1152"/>
      <c r="H467" s="1037"/>
      <c r="I467" s="911"/>
    </row>
    <row r="468" spans="1:9" x14ac:dyDescent="0.25">
      <c r="H468" s="1037"/>
      <c r="I468" s="911"/>
    </row>
    <row r="469" spans="1:9" x14ac:dyDescent="0.25">
      <c r="H469" s="1037"/>
      <c r="I469" s="911"/>
    </row>
    <row r="470" spans="1:9" x14ac:dyDescent="0.25">
      <c r="A470" s="821"/>
      <c r="B470" s="821"/>
      <c r="C470" s="1188"/>
      <c r="D470" s="892"/>
      <c r="E470" s="984"/>
      <c r="F470" s="984"/>
      <c r="G470" s="893"/>
      <c r="H470" s="1037"/>
      <c r="I470" s="859"/>
    </row>
    <row r="471" spans="1:9" x14ac:dyDescent="0.25">
      <c r="H471" s="1037"/>
      <c r="I471" s="911"/>
    </row>
    <row r="472" spans="1:9" x14ac:dyDescent="0.25">
      <c r="H472" s="1037"/>
      <c r="I472" s="911"/>
    </row>
    <row r="473" spans="1:9" x14ac:dyDescent="0.25">
      <c r="H473" s="1037"/>
      <c r="I473" s="911"/>
    </row>
    <row r="474" spans="1:9" x14ac:dyDescent="0.25">
      <c r="A474" s="821"/>
      <c r="B474" s="821"/>
      <c r="C474" s="1188"/>
      <c r="D474" s="957"/>
      <c r="E474" s="986"/>
      <c r="F474" s="986"/>
      <c r="G474" s="958"/>
      <c r="H474" s="1037"/>
      <c r="I474" s="859"/>
    </row>
    <row r="475" spans="1:9" x14ac:dyDescent="0.25">
      <c r="A475" s="821"/>
      <c r="B475" s="821"/>
      <c r="C475" s="1188"/>
      <c r="D475" s="957"/>
      <c r="E475" s="986"/>
      <c r="F475" s="986"/>
      <c r="G475" s="958"/>
      <c r="H475" s="1037"/>
      <c r="I475" s="859"/>
    </row>
    <row r="476" spans="1:9" x14ac:dyDescent="0.25">
      <c r="A476" s="821"/>
      <c r="B476" s="821"/>
      <c r="C476" s="1188"/>
      <c r="D476" s="957"/>
      <c r="E476" s="986"/>
      <c r="F476" s="986"/>
      <c r="G476" s="958"/>
      <c r="H476" s="1037"/>
      <c r="I476" s="859"/>
    </row>
    <row r="477" spans="1:9" x14ac:dyDescent="0.25">
      <c r="H477" s="1037"/>
      <c r="I477" s="911"/>
    </row>
    <row r="478" spans="1:9" x14ac:dyDescent="0.25">
      <c r="C478" s="1188"/>
      <c r="H478" s="1037"/>
      <c r="I478" s="859"/>
    </row>
    <row r="479" spans="1:9" x14ac:dyDescent="0.25">
      <c r="A479" s="821"/>
      <c r="B479" s="821"/>
      <c r="H479" s="1037"/>
      <c r="I479" s="911"/>
    </row>
    <row r="480" spans="1:9" x14ac:dyDescent="0.25">
      <c r="D480" s="1151"/>
      <c r="E480" s="1154"/>
      <c r="F480" s="1154"/>
      <c r="G480" s="1152"/>
      <c r="H480" s="1037"/>
      <c r="I480" s="911"/>
    </row>
    <row r="481" spans="1:9" x14ac:dyDescent="0.25">
      <c r="D481" s="1151"/>
      <c r="E481" s="1154"/>
      <c r="F481" s="1154"/>
      <c r="G481" s="1152"/>
      <c r="H481" s="1037"/>
      <c r="I481" s="911"/>
    </row>
    <row r="482" spans="1:9" x14ac:dyDescent="0.25">
      <c r="D482" s="1151"/>
      <c r="E482" s="1154"/>
      <c r="F482" s="1154"/>
      <c r="G482" s="1152"/>
      <c r="H482" s="1037"/>
      <c r="I482" s="911"/>
    </row>
    <row r="483" spans="1:9" x14ac:dyDescent="0.25">
      <c r="D483" s="1151"/>
      <c r="E483" s="1154"/>
      <c r="F483" s="1154"/>
      <c r="G483" s="1152"/>
      <c r="H483" s="1037"/>
      <c r="I483" s="911"/>
    </row>
    <row r="484" spans="1:9" x14ac:dyDescent="0.25">
      <c r="D484" s="1151"/>
      <c r="E484" s="1154"/>
      <c r="F484" s="1154"/>
      <c r="G484" s="1152"/>
      <c r="H484" s="1037"/>
      <c r="I484" s="911"/>
    </row>
    <row r="485" spans="1:9" x14ac:dyDescent="0.25">
      <c r="D485" s="1151"/>
      <c r="E485" s="1154"/>
      <c r="F485" s="1154"/>
      <c r="G485" s="1152"/>
      <c r="H485" s="1037"/>
      <c r="I485" s="911"/>
    </row>
    <row r="486" spans="1:9" x14ac:dyDescent="0.25">
      <c r="A486" s="821"/>
      <c r="B486" s="821"/>
      <c r="C486" s="1188"/>
      <c r="D486" s="957"/>
      <c r="E486" s="986"/>
      <c r="F486" s="986"/>
      <c r="G486" s="958"/>
      <c r="H486" s="1037"/>
      <c r="I486" s="859"/>
    </row>
    <row r="487" spans="1:9" x14ac:dyDescent="0.25">
      <c r="A487" s="821"/>
      <c r="B487" s="821"/>
      <c r="C487" s="1188"/>
      <c r="D487" s="957"/>
      <c r="E487" s="986"/>
      <c r="F487" s="986"/>
      <c r="G487" s="958"/>
      <c r="H487" s="1037"/>
      <c r="I487" s="859"/>
    </row>
    <row r="488" spans="1:9" x14ac:dyDescent="0.25">
      <c r="A488" s="821"/>
      <c r="B488" s="821"/>
      <c r="C488" s="1188"/>
      <c r="D488" s="957"/>
      <c r="E488" s="986"/>
      <c r="F488" s="986"/>
      <c r="G488" s="958"/>
      <c r="H488" s="1037"/>
      <c r="I488" s="859"/>
    </row>
    <row r="489" spans="1:9" x14ac:dyDescent="0.25">
      <c r="A489" s="821"/>
      <c r="B489" s="821"/>
      <c r="C489" s="1188"/>
      <c r="D489" s="957"/>
      <c r="E489" s="986"/>
      <c r="F489" s="986"/>
      <c r="G489" s="958"/>
      <c r="H489" s="1037"/>
      <c r="I489" s="859"/>
    </row>
    <row r="490" spans="1:9" x14ac:dyDescent="0.25">
      <c r="D490" s="1151"/>
      <c r="E490" s="1154"/>
      <c r="F490" s="1154"/>
      <c r="G490" s="1152"/>
      <c r="H490" s="1037"/>
      <c r="I490" s="911"/>
    </row>
    <row r="491" spans="1:9" x14ac:dyDescent="0.25">
      <c r="A491" s="821"/>
      <c r="D491" s="1151"/>
      <c r="E491" s="1154"/>
      <c r="F491" s="1154"/>
      <c r="G491" s="1152"/>
      <c r="H491" s="1037"/>
      <c r="I491" s="911"/>
    </row>
    <row r="492" spans="1:9" x14ac:dyDescent="0.25">
      <c r="D492" s="1151"/>
      <c r="E492" s="1154"/>
      <c r="F492" s="1154"/>
      <c r="G492" s="1152"/>
      <c r="H492" s="1037"/>
      <c r="I492" s="911"/>
    </row>
    <row r="493" spans="1:9" x14ac:dyDescent="0.25">
      <c r="D493" s="1151"/>
      <c r="E493" s="1154"/>
      <c r="F493" s="1154"/>
      <c r="G493" s="1152"/>
      <c r="H493" s="1037"/>
      <c r="I493" s="911"/>
    </row>
    <row r="494" spans="1:9" x14ac:dyDescent="0.25">
      <c r="D494" s="1151"/>
      <c r="E494" s="1154"/>
      <c r="F494" s="1154"/>
      <c r="G494" s="1152"/>
      <c r="H494" s="1037"/>
      <c r="I494" s="911"/>
    </row>
    <row r="495" spans="1:9" x14ac:dyDescent="0.25">
      <c r="D495" s="1151"/>
      <c r="E495" s="1154"/>
      <c r="F495" s="1154"/>
      <c r="G495" s="1152"/>
      <c r="H495" s="1037"/>
      <c r="I495" s="911"/>
    </row>
    <row r="496" spans="1:9" x14ac:dyDescent="0.25">
      <c r="D496" s="1151"/>
      <c r="E496" s="1154"/>
      <c r="F496" s="1154"/>
      <c r="G496" s="1152"/>
      <c r="H496" s="1037"/>
      <c r="I496" s="911"/>
    </row>
    <row r="497" spans="1:9" x14ac:dyDescent="0.25">
      <c r="D497" s="1151"/>
      <c r="E497" s="1154"/>
      <c r="F497" s="1154"/>
      <c r="G497" s="1152"/>
      <c r="H497" s="1037"/>
      <c r="I497" s="911"/>
    </row>
    <row r="498" spans="1:9" x14ac:dyDescent="0.25">
      <c r="D498" s="1151"/>
      <c r="E498" s="1154"/>
      <c r="F498" s="1154"/>
      <c r="G498" s="1152"/>
      <c r="H498" s="1037"/>
      <c r="I498" s="911"/>
    </row>
    <row r="499" spans="1:9" x14ac:dyDescent="0.25">
      <c r="D499" s="1151"/>
      <c r="E499" s="1154"/>
      <c r="F499" s="1154"/>
      <c r="G499" s="1152"/>
      <c r="H499" s="1037"/>
      <c r="I499" s="911"/>
    </row>
    <row r="500" spans="1:9" x14ac:dyDescent="0.25">
      <c r="D500" s="1151"/>
      <c r="E500" s="1154"/>
      <c r="F500" s="1154"/>
      <c r="G500" s="1152"/>
      <c r="H500" s="1037"/>
      <c r="I500" s="911"/>
    </row>
    <row r="501" spans="1:9" x14ac:dyDescent="0.25">
      <c r="A501" s="821"/>
      <c r="D501" s="957"/>
      <c r="E501" s="986"/>
      <c r="F501" s="986"/>
      <c r="G501" s="958"/>
      <c r="H501" s="1037"/>
      <c r="I501" s="911"/>
    </row>
    <row r="502" spans="1:9" x14ac:dyDescent="0.25">
      <c r="A502" s="821"/>
      <c r="D502" s="957"/>
      <c r="E502" s="986"/>
      <c r="F502" s="986"/>
      <c r="G502" s="958"/>
      <c r="H502" s="1037"/>
      <c r="I502" s="911"/>
    </row>
    <row r="503" spans="1:9" x14ac:dyDescent="0.25">
      <c r="A503" s="821"/>
      <c r="D503" s="957"/>
      <c r="E503" s="986"/>
      <c r="F503" s="986"/>
      <c r="G503" s="958"/>
      <c r="H503" s="1037"/>
      <c r="I503" s="911"/>
    </row>
    <row r="504" spans="1:9" x14ac:dyDescent="0.25">
      <c r="A504" s="821"/>
      <c r="D504" s="957"/>
      <c r="E504" s="986"/>
      <c r="F504" s="986"/>
      <c r="G504" s="958"/>
      <c r="H504" s="1037"/>
      <c r="I504" s="911"/>
    </row>
    <row r="505" spans="1:9" x14ac:dyDescent="0.25">
      <c r="D505" s="1151"/>
      <c r="E505" s="1154"/>
      <c r="F505" s="1154"/>
      <c r="G505" s="1152"/>
      <c r="H505" s="1037"/>
      <c r="I505" s="911"/>
    </row>
    <row r="506" spans="1:9" x14ac:dyDescent="0.25">
      <c r="A506" s="821"/>
      <c r="D506" s="1151"/>
      <c r="E506" s="1154"/>
      <c r="F506" s="1154"/>
      <c r="G506" s="1152"/>
      <c r="H506" s="1037"/>
      <c r="I506" s="911"/>
    </row>
    <row r="507" spans="1:9" x14ac:dyDescent="0.25">
      <c r="D507" s="1151"/>
      <c r="E507" s="1154"/>
      <c r="F507" s="1154"/>
      <c r="G507" s="1152"/>
      <c r="H507" s="1037"/>
      <c r="I507" s="911"/>
    </row>
    <row r="508" spans="1:9" x14ac:dyDescent="0.25">
      <c r="D508" s="1151"/>
      <c r="E508" s="1154"/>
      <c r="F508" s="1154"/>
      <c r="G508" s="1152"/>
      <c r="H508" s="1037"/>
      <c r="I508" s="911"/>
    </row>
    <row r="509" spans="1:9" x14ac:dyDescent="0.25">
      <c r="D509" s="1151"/>
      <c r="E509" s="1154"/>
      <c r="F509" s="1154"/>
      <c r="G509" s="1152"/>
      <c r="H509" s="1037"/>
      <c r="I509" s="911"/>
    </row>
    <row r="510" spans="1:9" x14ac:dyDescent="0.25">
      <c r="A510" s="821"/>
      <c r="D510" s="957"/>
      <c r="E510" s="986"/>
      <c r="F510" s="986"/>
      <c r="G510" s="958"/>
      <c r="H510" s="1037"/>
      <c r="I510" s="911"/>
    </row>
    <row r="511" spans="1:9" x14ac:dyDescent="0.25">
      <c r="D511" s="1151"/>
      <c r="E511" s="1154"/>
      <c r="F511" s="1154"/>
      <c r="G511" s="1152"/>
      <c r="H511" s="1037"/>
      <c r="I511" s="911"/>
    </row>
    <row r="512" spans="1:9" x14ac:dyDescent="0.25">
      <c r="D512" s="1151"/>
      <c r="E512" s="1154"/>
      <c r="F512" s="1154"/>
      <c r="G512" s="1152"/>
      <c r="H512" s="1037"/>
      <c r="I512" s="911"/>
    </row>
    <row r="513" spans="1:9" x14ac:dyDescent="0.25">
      <c r="D513" s="1151"/>
      <c r="E513" s="1154"/>
      <c r="F513" s="1154"/>
      <c r="G513" s="1152"/>
      <c r="H513" s="1037"/>
      <c r="I513" s="911"/>
    </row>
    <row r="514" spans="1:9" x14ac:dyDescent="0.25">
      <c r="A514" s="821"/>
      <c r="B514" s="821"/>
      <c r="C514" s="1188"/>
      <c r="D514" s="957"/>
      <c r="E514" s="986"/>
      <c r="F514" s="986"/>
      <c r="G514" s="958"/>
      <c r="H514" s="1037"/>
      <c r="I514" s="859"/>
    </row>
    <row r="515" spans="1:9" x14ac:dyDescent="0.25">
      <c r="D515" s="1151"/>
      <c r="E515" s="1154"/>
      <c r="F515" s="1154"/>
      <c r="G515" s="1152"/>
      <c r="H515" s="1037"/>
      <c r="I515" s="911"/>
    </row>
    <row r="516" spans="1:9" x14ac:dyDescent="0.25">
      <c r="D516" s="1151"/>
      <c r="E516" s="1154"/>
      <c r="F516" s="1154"/>
      <c r="G516" s="1152"/>
      <c r="H516" s="1037"/>
      <c r="I516" s="911"/>
    </row>
    <row r="517" spans="1:9" x14ac:dyDescent="0.25">
      <c r="A517" s="821"/>
      <c r="D517" s="892"/>
      <c r="E517" s="984"/>
      <c r="F517" s="984"/>
      <c r="G517" s="893"/>
      <c r="H517" s="1037"/>
      <c r="I517" s="911"/>
    </row>
    <row r="518" spans="1:9" x14ac:dyDescent="0.25">
      <c r="H518" s="1037"/>
      <c r="I518" s="911"/>
    </row>
    <row r="519" spans="1:9" x14ac:dyDescent="0.25">
      <c r="A519" s="821"/>
      <c r="B519" s="821"/>
      <c r="H519" s="1037"/>
      <c r="I519" s="911"/>
    </row>
    <row r="520" spans="1:9" x14ac:dyDescent="0.25">
      <c r="H520" s="1037"/>
      <c r="I520" s="911"/>
    </row>
    <row r="521" spans="1:9" x14ac:dyDescent="0.25">
      <c r="A521" s="821"/>
      <c r="B521" s="821"/>
      <c r="C521" s="1188"/>
      <c r="D521" s="957"/>
      <c r="E521" s="986"/>
      <c r="F521" s="986"/>
      <c r="G521" s="958"/>
      <c r="H521" s="1037"/>
      <c r="I521" s="859"/>
    </row>
    <row r="522" spans="1:9" x14ac:dyDescent="0.25">
      <c r="H522" s="1037"/>
      <c r="I522" s="911"/>
    </row>
    <row r="523" spans="1:9" x14ac:dyDescent="0.25">
      <c r="H523" s="1037"/>
      <c r="I523" s="911"/>
    </row>
    <row r="524" spans="1:9" x14ac:dyDescent="0.25">
      <c r="H524" s="1037"/>
      <c r="I524" s="911"/>
    </row>
    <row r="525" spans="1:9" x14ac:dyDescent="0.25">
      <c r="H525" s="1037"/>
      <c r="I525" s="911"/>
    </row>
    <row r="526" spans="1:9" x14ac:dyDescent="0.25">
      <c r="C526" s="1188"/>
      <c r="H526" s="1037"/>
      <c r="I526" s="859"/>
    </row>
    <row r="527" spans="1:9" x14ac:dyDescent="0.25">
      <c r="A527" s="821"/>
      <c r="B527" s="821"/>
      <c r="H527" s="1037"/>
      <c r="I527" s="911"/>
    </row>
    <row r="528" spans="1:9" x14ac:dyDescent="0.25">
      <c r="D528" s="1151"/>
      <c r="E528" s="1154"/>
      <c r="F528" s="1154"/>
      <c r="G528" s="1152"/>
      <c r="H528" s="1037"/>
      <c r="I528" s="911"/>
    </row>
    <row r="529" spans="1:9" x14ac:dyDescent="0.25">
      <c r="D529" s="1151"/>
      <c r="E529" s="1154"/>
      <c r="F529" s="1154"/>
      <c r="G529" s="1152"/>
      <c r="H529" s="1037"/>
      <c r="I529" s="911"/>
    </row>
    <row r="530" spans="1:9" x14ac:dyDescent="0.25">
      <c r="D530" s="1151"/>
      <c r="E530" s="1154"/>
      <c r="F530" s="1154"/>
      <c r="G530" s="1152"/>
      <c r="H530" s="1037"/>
      <c r="I530" s="911"/>
    </row>
    <row r="531" spans="1:9" x14ac:dyDescent="0.25">
      <c r="D531" s="1151"/>
      <c r="E531" s="1154"/>
      <c r="F531" s="1154"/>
      <c r="G531" s="1152"/>
      <c r="H531" s="1037"/>
      <c r="I531" s="911"/>
    </row>
    <row r="532" spans="1:9" x14ac:dyDescent="0.25">
      <c r="D532" s="1151"/>
      <c r="E532" s="1154"/>
      <c r="F532" s="1154"/>
      <c r="G532" s="1152"/>
      <c r="H532" s="1037"/>
      <c r="I532" s="911"/>
    </row>
    <row r="533" spans="1:9" x14ac:dyDescent="0.25">
      <c r="D533" s="1151"/>
      <c r="E533" s="1154"/>
      <c r="F533" s="1154"/>
      <c r="G533" s="1152"/>
      <c r="H533" s="1037"/>
      <c r="I533" s="911"/>
    </row>
    <row r="534" spans="1:9" x14ac:dyDescent="0.25">
      <c r="A534" s="821"/>
      <c r="B534" s="821"/>
      <c r="C534" s="1188"/>
      <c r="D534" s="957"/>
      <c r="E534" s="986"/>
      <c r="F534" s="986"/>
      <c r="G534" s="958"/>
      <c r="H534" s="1037"/>
      <c r="I534" s="859"/>
    </row>
    <row r="535" spans="1:9" x14ac:dyDescent="0.25">
      <c r="A535" s="821"/>
      <c r="B535" s="821"/>
      <c r="C535" s="1188"/>
      <c r="D535" s="957"/>
      <c r="E535" s="986"/>
      <c r="F535" s="986"/>
      <c r="G535" s="958"/>
      <c r="H535" s="1037"/>
      <c r="I535" s="859"/>
    </row>
    <row r="536" spans="1:9" x14ac:dyDescent="0.25">
      <c r="A536" s="821"/>
      <c r="B536" s="821"/>
      <c r="C536" s="1188"/>
      <c r="D536" s="957"/>
      <c r="E536" s="986"/>
      <c r="F536" s="986"/>
      <c r="G536" s="958"/>
      <c r="H536" s="1037"/>
      <c r="I536" s="859"/>
    </row>
    <row r="537" spans="1:9" x14ac:dyDescent="0.25">
      <c r="A537" s="821"/>
      <c r="B537" s="821"/>
      <c r="C537" s="1188"/>
      <c r="D537" s="957"/>
      <c r="E537" s="986"/>
      <c r="F537" s="986"/>
      <c r="G537" s="958"/>
      <c r="H537" s="1037"/>
      <c r="I537" s="859"/>
    </row>
    <row r="538" spans="1:9" x14ac:dyDescent="0.25">
      <c r="D538" s="1151"/>
      <c r="E538" s="1154"/>
      <c r="F538" s="1154"/>
      <c r="G538" s="1152"/>
      <c r="H538" s="1037"/>
      <c r="I538" s="911"/>
    </row>
    <row r="539" spans="1:9" x14ac:dyDescent="0.25">
      <c r="A539" s="821"/>
      <c r="D539" s="1151"/>
      <c r="E539" s="1154"/>
      <c r="F539" s="1154"/>
      <c r="G539" s="1152"/>
      <c r="H539" s="1037"/>
      <c r="I539" s="911"/>
    </row>
    <row r="540" spans="1:9" x14ac:dyDescent="0.25">
      <c r="D540" s="1151"/>
      <c r="E540" s="1154"/>
      <c r="F540" s="1154"/>
      <c r="G540" s="1152"/>
      <c r="H540" s="1037"/>
      <c r="I540" s="911"/>
    </row>
    <row r="541" spans="1:9" x14ac:dyDescent="0.25">
      <c r="C541" s="1188"/>
      <c r="D541" s="1151"/>
      <c r="E541" s="1154"/>
      <c r="F541" s="1154"/>
      <c r="G541" s="1152"/>
      <c r="H541" s="1037"/>
      <c r="I541" s="859"/>
    </row>
    <row r="542" spans="1:9" x14ac:dyDescent="0.25">
      <c r="C542" s="1188"/>
      <c r="D542" s="1151"/>
      <c r="E542" s="1154"/>
      <c r="F542" s="1154"/>
      <c r="G542" s="1152"/>
      <c r="H542" s="1037"/>
      <c r="I542" s="859"/>
    </row>
    <row r="543" spans="1:9" x14ac:dyDescent="0.25">
      <c r="D543" s="1151"/>
      <c r="E543" s="1154"/>
      <c r="F543" s="1154"/>
      <c r="G543" s="1152"/>
      <c r="H543" s="1037"/>
      <c r="I543" s="911"/>
    </row>
    <row r="544" spans="1:9" x14ac:dyDescent="0.25">
      <c r="D544" s="1151"/>
      <c r="E544" s="1154"/>
      <c r="F544" s="1154"/>
      <c r="G544" s="1152"/>
      <c r="H544" s="1037"/>
      <c r="I544" s="911"/>
    </row>
    <row r="545" spans="1:9" x14ac:dyDescent="0.25">
      <c r="D545" s="1151"/>
      <c r="E545" s="1154"/>
      <c r="F545" s="1154"/>
      <c r="G545" s="1152"/>
      <c r="H545" s="1037"/>
      <c r="I545" s="911"/>
    </row>
    <row r="546" spans="1:9" x14ac:dyDescent="0.25">
      <c r="D546" s="1151"/>
      <c r="E546" s="1154"/>
      <c r="F546" s="1154"/>
      <c r="G546" s="1152"/>
      <c r="H546" s="1037"/>
      <c r="I546" s="911"/>
    </row>
    <row r="547" spans="1:9" x14ac:dyDescent="0.25">
      <c r="D547" s="1151"/>
      <c r="E547" s="1154"/>
      <c r="F547" s="1154"/>
      <c r="G547" s="1152"/>
      <c r="H547" s="1037"/>
      <c r="I547" s="911"/>
    </row>
    <row r="548" spans="1:9" x14ac:dyDescent="0.25">
      <c r="D548" s="1151"/>
      <c r="E548" s="1154"/>
      <c r="F548" s="1154"/>
      <c r="G548" s="1152"/>
      <c r="H548" s="1037"/>
      <c r="I548" s="911"/>
    </row>
    <row r="549" spans="1:9" x14ac:dyDescent="0.25">
      <c r="A549" s="821"/>
      <c r="D549" s="957"/>
      <c r="E549" s="986"/>
      <c r="F549" s="986"/>
      <c r="G549" s="958"/>
      <c r="H549" s="1037"/>
      <c r="I549" s="911"/>
    </row>
    <row r="550" spans="1:9" x14ac:dyDescent="0.25">
      <c r="A550" s="821"/>
      <c r="D550" s="957"/>
      <c r="E550" s="986"/>
      <c r="F550" s="986"/>
      <c r="G550" s="958"/>
      <c r="H550" s="1037"/>
      <c r="I550" s="911"/>
    </row>
    <row r="551" spans="1:9" x14ac:dyDescent="0.25">
      <c r="A551" s="821"/>
      <c r="D551" s="957"/>
      <c r="E551" s="986"/>
      <c r="F551" s="986"/>
      <c r="G551" s="958"/>
      <c r="H551" s="1037"/>
      <c r="I551" s="911"/>
    </row>
    <row r="552" spans="1:9" x14ac:dyDescent="0.25">
      <c r="A552" s="821"/>
      <c r="D552" s="957"/>
      <c r="E552" s="986"/>
      <c r="F552" s="986"/>
      <c r="G552" s="958"/>
      <c r="H552" s="1037"/>
      <c r="I552" s="911"/>
    </row>
    <row r="553" spans="1:9" x14ac:dyDescent="0.25">
      <c r="D553" s="1151"/>
      <c r="E553" s="1154"/>
      <c r="F553" s="1154"/>
      <c r="G553" s="1152"/>
      <c r="H553" s="1037"/>
      <c r="I553" s="911"/>
    </row>
    <row r="554" spans="1:9" x14ac:dyDescent="0.25">
      <c r="A554" s="821"/>
      <c r="D554" s="1151"/>
      <c r="E554" s="1154"/>
      <c r="F554" s="1154"/>
      <c r="G554" s="1152"/>
      <c r="H554" s="1037"/>
      <c r="I554" s="911"/>
    </row>
    <row r="555" spans="1:9" x14ac:dyDescent="0.25">
      <c r="D555" s="1151"/>
      <c r="E555" s="1154"/>
      <c r="F555" s="1154"/>
      <c r="G555" s="1152"/>
      <c r="H555" s="1037"/>
      <c r="I555" s="911"/>
    </row>
    <row r="556" spans="1:9" x14ac:dyDescent="0.25">
      <c r="D556" s="1151"/>
      <c r="E556" s="1154"/>
      <c r="F556" s="1154"/>
      <c r="G556" s="1152"/>
      <c r="H556" s="1037"/>
      <c r="I556" s="911"/>
    </row>
    <row r="557" spans="1:9" x14ac:dyDescent="0.25">
      <c r="D557" s="1151"/>
      <c r="E557" s="1154"/>
      <c r="F557" s="1154"/>
      <c r="G557" s="1152"/>
      <c r="H557" s="1037"/>
      <c r="I557" s="911"/>
    </row>
    <row r="558" spans="1:9" x14ac:dyDescent="0.25">
      <c r="D558" s="1151"/>
      <c r="E558" s="1154"/>
      <c r="F558" s="1154"/>
      <c r="G558" s="1152"/>
      <c r="H558" s="1037"/>
      <c r="I558" s="911"/>
    </row>
    <row r="559" spans="1:9" x14ac:dyDescent="0.25">
      <c r="A559" s="821"/>
      <c r="D559" s="957"/>
      <c r="E559" s="986"/>
      <c r="F559" s="986"/>
      <c r="G559" s="958"/>
      <c r="H559" s="1037"/>
      <c r="I559" s="911"/>
    </row>
    <row r="560" spans="1:9" x14ac:dyDescent="0.25">
      <c r="D560" s="1151"/>
      <c r="E560" s="1154"/>
      <c r="F560" s="1154"/>
      <c r="G560" s="1152"/>
      <c r="H560" s="1037"/>
      <c r="I560" s="911"/>
    </row>
    <row r="561" spans="1:9" x14ac:dyDescent="0.25">
      <c r="A561" s="821"/>
      <c r="D561" s="1151"/>
      <c r="E561" s="1154"/>
      <c r="F561" s="1154"/>
      <c r="G561" s="1152"/>
      <c r="H561" s="1037"/>
      <c r="I561" s="911"/>
    </row>
    <row r="562" spans="1:9" x14ac:dyDescent="0.25">
      <c r="D562" s="1151"/>
      <c r="E562" s="1154"/>
      <c r="F562" s="1154"/>
      <c r="G562" s="1152"/>
      <c r="H562" s="1037"/>
      <c r="I562" s="911"/>
    </row>
    <row r="563" spans="1:9" x14ac:dyDescent="0.25">
      <c r="A563" s="821"/>
      <c r="B563" s="821"/>
      <c r="C563" s="1188"/>
      <c r="D563" s="957"/>
      <c r="E563" s="986"/>
      <c r="F563" s="986"/>
      <c r="G563" s="958"/>
      <c r="H563" s="1037"/>
      <c r="I563" s="859"/>
    </row>
    <row r="564" spans="1:9" x14ac:dyDescent="0.25">
      <c r="D564" s="1151"/>
      <c r="E564" s="1154"/>
      <c r="F564" s="1154"/>
      <c r="G564" s="1152"/>
      <c r="H564" s="1037"/>
      <c r="I564" s="911"/>
    </row>
    <row r="565" spans="1:9" x14ac:dyDescent="0.25">
      <c r="D565" s="1151"/>
      <c r="E565" s="1154"/>
      <c r="F565" s="1154"/>
      <c r="G565" s="1152"/>
      <c r="H565" s="1037"/>
      <c r="I565" s="911"/>
    </row>
    <row r="566" spans="1:9" x14ac:dyDescent="0.25">
      <c r="H566" s="1037"/>
      <c r="I566" s="911"/>
    </row>
    <row r="567" spans="1:9" x14ac:dyDescent="0.25">
      <c r="A567" s="821"/>
      <c r="D567" s="892"/>
      <c r="E567" s="984"/>
      <c r="F567" s="984"/>
      <c r="G567" s="893"/>
      <c r="H567" s="1037"/>
      <c r="I567" s="911"/>
    </row>
    <row r="568" spans="1:9" x14ac:dyDescent="0.25">
      <c r="H568" s="1037"/>
      <c r="I568" s="911"/>
    </row>
    <row r="569" spans="1:9" x14ac:dyDescent="0.25">
      <c r="A569" s="821"/>
      <c r="B569" s="821"/>
      <c r="H569" s="1037"/>
      <c r="I569" s="911"/>
    </row>
    <row r="570" spans="1:9" x14ac:dyDescent="0.25">
      <c r="A570" s="821"/>
      <c r="B570" s="821"/>
      <c r="H570" s="1037"/>
      <c r="I570" s="911"/>
    </row>
    <row r="571" spans="1:9" x14ac:dyDescent="0.25">
      <c r="A571" s="821"/>
      <c r="B571" s="821"/>
      <c r="H571" s="1037"/>
      <c r="I571" s="911"/>
    </row>
    <row r="572" spans="1:9" x14ac:dyDescent="0.25">
      <c r="A572" s="821"/>
      <c r="B572" s="821"/>
      <c r="H572" s="1037"/>
      <c r="I572" s="911"/>
    </row>
    <row r="573" spans="1:9" x14ac:dyDescent="0.25">
      <c r="H573" s="1037"/>
      <c r="I573" s="911"/>
    </row>
    <row r="574" spans="1:9" x14ac:dyDescent="0.25">
      <c r="H574" s="1037"/>
      <c r="I574" s="911"/>
    </row>
    <row r="575" spans="1:9" x14ac:dyDescent="0.25">
      <c r="H575" s="1037"/>
      <c r="I575" s="911"/>
    </row>
    <row r="576" spans="1:9" x14ac:dyDescent="0.25">
      <c r="H576" s="1037"/>
      <c r="I576" s="911"/>
    </row>
    <row r="577" spans="1:9" x14ac:dyDescent="0.25">
      <c r="C577" s="1188"/>
      <c r="H577" s="1037"/>
      <c r="I577" s="859"/>
    </row>
    <row r="578" spans="1:9" x14ac:dyDescent="0.25">
      <c r="A578" s="821"/>
      <c r="B578" s="821"/>
      <c r="H578" s="1037"/>
      <c r="I578" s="911"/>
    </row>
    <row r="579" spans="1:9" x14ac:dyDescent="0.25">
      <c r="D579" s="1151"/>
      <c r="E579" s="1154"/>
      <c r="F579" s="1154"/>
      <c r="G579" s="1152"/>
      <c r="H579" s="1037"/>
      <c r="I579" s="911"/>
    </row>
    <row r="580" spans="1:9" x14ac:dyDescent="0.25">
      <c r="D580" s="1151"/>
      <c r="E580" s="1154"/>
      <c r="F580" s="1154"/>
      <c r="G580" s="1152"/>
      <c r="H580" s="1037"/>
      <c r="I580" s="911"/>
    </row>
    <row r="581" spans="1:9" x14ac:dyDescent="0.25">
      <c r="D581" s="1151"/>
      <c r="E581" s="1154"/>
      <c r="F581" s="1154"/>
      <c r="G581" s="1152"/>
      <c r="H581" s="1037"/>
      <c r="I581" s="911"/>
    </row>
    <row r="582" spans="1:9" x14ac:dyDescent="0.25">
      <c r="D582" s="1151"/>
      <c r="E582" s="1154"/>
      <c r="F582" s="1154"/>
      <c r="G582" s="1152"/>
      <c r="H582" s="1037"/>
      <c r="I582" s="911"/>
    </row>
    <row r="583" spans="1:9" x14ac:dyDescent="0.25">
      <c r="D583" s="1151"/>
      <c r="E583" s="1154"/>
      <c r="F583" s="1154"/>
      <c r="G583" s="1152"/>
      <c r="H583" s="1037"/>
      <c r="I583" s="911"/>
    </row>
    <row r="584" spans="1:9" x14ac:dyDescent="0.25">
      <c r="D584" s="1151"/>
      <c r="E584" s="1154"/>
      <c r="F584" s="1154"/>
      <c r="G584" s="1152"/>
      <c r="H584" s="1037"/>
      <c r="I584" s="1156"/>
    </row>
    <row r="585" spans="1:9" x14ac:dyDescent="0.25">
      <c r="A585" s="821"/>
      <c r="B585" s="821"/>
      <c r="C585" s="1188"/>
      <c r="D585" s="957"/>
      <c r="E585" s="986"/>
      <c r="F585" s="986"/>
      <c r="G585" s="958"/>
      <c r="H585" s="1037"/>
      <c r="I585" s="859"/>
    </row>
    <row r="586" spans="1:9" x14ac:dyDescent="0.25">
      <c r="A586" s="821"/>
      <c r="B586" s="821"/>
      <c r="C586" s="1188"/>
      <c r="D586" s="957"/>
      <c r="E586" s="986"/>
      <c r="F586" s="986"/>
      <c r="G586" s="958"/>
      <c r="H586" s="1037"/>
      <c r="I586" s="859"/>
    </row>
    <row r="587" spans="1:9" x14ac:dyDescent="0.25">
      <c r="A587" s="821"/>
      <c r="B587" s="821"/>
      <c r="C587" s="1188"/>
      <c r="D587" s="957"/>
      <c r="E587" s="986"/>
      <c r="F587" s="986"/>
      <c r="G587" s="958"/>
      <c r="H587" s="1037"/>
      <c r="I587" s="859"/>
    </row>
    <row r="588" spans="1:9" x14ac:dyDescent="0.25">
      <c r="D588" s="1151"/>
      <c r="E588" s="1154"/>
      <c r="F588" s="1154"/>
      <c r="G588" s="1152"/>
      <c r="H588" s="1037"/>
      <c r="I588" s="911"/>
    </row>
    <row r="589" spans="1:9" x14ac:dyDescent="0.25">
      <c r="A589" s="821"/>
      <c r="D589" s="1151"/>
      <c r="E589" s="1154"/>
      <c r="F589" s="1154"/>
      <c r="G589" s="1152"/>
      <c r="H589" s="1037"/>
      <c r="I589" s="911"/>
    </row>
    <row r="590" spans="1:9" x14ac:dyDescent="0.25">
      <c r="D590" s="1151"/>
      <c r="E590" s="1154"/>
      <c r="F590" s="1154"/>
      <c r="G590" s="1152"/>
      <c r="H590" s="1037"/>
      <c r="I590" s="911"/>
    </row>
    <row r="591" spans="1:9" x14ac:dyDescent="0.25">
      <c r="D591" s="1151"/>
      <c r="E591" s="1154"/>
      <c r="F591" s="1154"/>
      <c r="G591" s="1152"/>
      <c r="H591" s="1037"/>
      <c r="I591" s="911"/>
    </row>
    <row r="592" spans="1:9" x14ac:dyDescent="0.25">
      <c r="D592" s="1151"/>
      <c r="E592" s="1154"/>
      <c r="F592" s="1154"/>
      <c r="G592" s="1152"/>
      <c r="H592" s="1037"/>
      <c r="I592" s="911"/>
    </row>
    <row r="593" spans="1:9" x14ac:dyDescent="0.25">
      <c r="D593" s="1151"/>
      <c r="E593" s="1154"/>
      <c r="F593" s="1154"/>
      <c r="G593" s="1152"/>
      <c r="H593" s="1037"/>
      <c r="I593" s="911"/>
    </row>
    <row r="594" spans="1:9" x14ac:dyDescent="0.25">
      <c r="D594" s="1151"/>
      <c r="E594" s="1154"/>
      <c r="F594" s="1154"/>
      <c r="G594" s="1152"/>
      <c r="H594" s="1037"/>
      <c r="I594" s="911"/>
    </row>
    <row r="595" spans="1:9" x14ac:dyDescent="0.25">
      <c r="D595" s="1151"/>
      <c r="E595" s="1154"/>
      <c r="F595" s="1154"/>
      <c r="G595" s="1152"/>
      <c r="H595" s="1037"/>
      <c r="I595" s="911"/>
    </row>
    <row r="596" spans="1:9" x14ac:dyDescent="0.25">
      <c r="D596" s="1151"/>
      <c r="E596" s="1154"/>
      <c r="F596" s="1154"/>
      <c r="G596" s="1152"/>
      <c r="H596" s="1037"/>
      <c r="I596" s="911"/>
    </row>
    <row r="597" spans="1:9" x14ac:dyDescent="0.25">
      <c r="D597" s="1151"/>
      <c r="E597" s="1154"/>
      <c r="F597" s="1154"/>
      <c r="G597" s="1152"/>
      <c r="H597" s="1037"/>
      <c r="I597" s="911"/>
    </row>
    <row r="598" spans="1:9" x14ac:dyDescent="0.25">
      <c r="D598" s="1151"/>
      <c r="E598" s="1154"/>
      <c r="F598" s="1154"/>
      <c r="G598" s="1152"/>
      <c r="H598" s="1037"/>
      <c r="I598" s="911"/>
    </row>
    <row r="599" spans="1:9" x14ac:dyDescent="0.25">
      <c r="D599" s="1151"/>
      <c r="E599" s="1154"/>
      <c r="F599" s="1154"/>
      <c r="G599" s="1152"/>
      <c r="H599" s="1037"/>
      <c r="I599" s="911"/>
    </row>
    <row r="600" spans="1:9" x14ac:dyDescent="0.25">
      <c r="A600" s="821"/>
      <c r="D600" s="957"/>
      <c r="E600" s="986"/>
      <c r="F600" s="986"/>
      <c r="G600" s="958"/>
      <c r="H600" s="1037"/>
      <c r="I600" s="911"/>
    </row>
    <row r="601" spans="1:9" x14ac:dyDescent="0.25">
      <c r="A601" s="821"/>
      <c r="D601" s="957"/>
      <c r="E601" s="986"/>
      <c r="F601" s="986"/>
      <c r="G601" s="958"/>
      <c r="H601" s="1037"/>
      <c r="I601" s="911"/>
    </row>
    <row r="602" spans="1:9" x14ac:dyDescent="0.25">
      <c r="A602" s="821"/>
      <c r="D602" s="957"/>
      <c r="E602" s="986"/>
      <c r="F602" s="986"/>
      <c r="G602" s="958"/>
      <c r="H602" s="1037"/>
      <c r="I602" s="911"/>
    </row>
    <row r="603" spans="1:9" x14ac:dyDescent="0.25">
      <c r="A603" s="821"/>
      <c r="D603" s="957"/>
      <c r="E603" s="986"/>
      <c r="F603" s="986"/>
      <c r="G603" s="958"/>
      <c r="H603" s="1037"/>
      <c r="I603" s="911"/>
    </row>
    <row r="604" spans="1:9" x14ac:dyDescent="0.25">
      <c r="D604" s="1151"/>
      <c r="E604" s="1154"/>
      <c r="F604" s="1154"/>
      <c r="G604" s="1152"/>
      <c r="H604" s="1037"/>
      <c r="I604" s="911"/>
    </row>
    <row r="605" spans="1:9" x14ac:dyDescent="0.25">
      <c r="A605" s="821"/>
      <c r="D605" s="1151"/>
      <c r="E605" s="1154"/>
      <c r="F605" s="1154"/>
      <c r="G605" s="1152"/>
      <c r="H605" s="1037"/>
      <c r="I605" s="911"/>
    </row>
    <row r="606" spans="1:9" x14ac:dyDescent="0.25">
      <c r="D606" s="1151"/>
      <c r="E606" s="1154"/>
      <c r="F606" s="1154"/>
      <c r="G606" s="1152"/>
      <c r="H606" s="1037"/>
      <c r="I606" s="911"/>
    </row>
    <row r="607" spans="1:9" x14ac:dyDescent="0.25">
      <c r="D607" s="1151"/>
      <c r="E607" s="1154"/>
      <c r="F607" s="1154"/>
      <c r="G607" s="1152"/>
      <c r="H607" s="1037"/>
      <c r="I607" s="911"/>
    </row>
    <row r="608" spans="1:9" x14ac:dyDescent="0.25">
      <c r="D608" s="1151"/>
      <c r="E608" s="1154"/>
      <c r="F608" s="1154"/>
      <c r="G608" s="1152"/>
      <c r="H608" s="1037"/>
      <c r="I608" s="911"/>
    </row>
    <row r="609" spans="1:9" x14ac:dyDescent="0.25">
      <c r="A609" s="821"/>
      <c r="D609" s="957"/>
      <c r="E609" s="986"/>
      <c r="F609" s="986"/>
      <c r="G609" s="958"/>
      <c r="H609" s="1037"/>
      <c r="I609" s="911"/>
    </row>
    <row r="610" spans="1:9" x14ac:dyDescent="0.25">
      <c r="D610" s="1151"/>
      <c r="E610" s="1154"/>
      <c r="F610" s="1154"/>
      <c r="G610" s="1152"/>
      <c r="H610" s="1037"/>
      <c r="I610" s="911"/>
    </row>
    <row r="611" spans="1:9" x14ac:dyDescent="0.25">
      <c r="A611" s="821"/>
      <c r="D611" s="1151"/>
      <c r="E611" s="1154"/>
      <c r="F611" s="1154"/>
      <c r="G611" s="1152"/>
      <c r="H611" s="1037"/>
      <c r="I611" s="911"/>
    </row>
    <row r="612" spans="1:9" x14ac:dyDescent="0.25">
      <c r="D612" s="1151"/>
      <c r="E612" s="1154"/>
      <c r="F612" s="1154"/>
      <c r="G612" s="1152"/>
      <c r="H612" s="1037"/>
      <c r="I612" s="911"/>
    </row>
    <row r="613" spans="1:9" x14ac:dyDescent="0.25">
      <c r="A613" s="821"/>
      <c r="B613" s="821"/>
      <c r="C613" s="1188"/>
      <c r="D613" s="957"/>
      <c r="E613" s="986"/>
      <c r="F613" s="986"/>
      <c r="G613" s="958"/>
      <c r="H613" s="1037"/>
      <c r="I613" s="859"/>
    </row>
    <row r="614" spans="1:9" x14ac:dyDescent="0.25">
      <c r="D614" s="1151"/>
      <c r="E614" s="1154"/>
      <c r="F614" s="1154"/>
      <c r="G614" s="1152"/>
      <c r="H614" s="1037"/>
      <c r="I614" s="911"/>
    </row>
    <row r="615" spans="1:9" x14ac:dyDescent="0.25">
      <c r="D615" s="1151"/>
      <c r="E615" s="1154"/>
      <c r="F615" s="1154"/>
      <c r="G615" s="1152"/>
      <c r="H615" s="1037"/>
      <c r="I615" s="911"/>
    </row>
    <row r="616" spans="1:9" x14ac:dyDescent="0.25">
      <c r="A616" s="821"/>
      <c r="D616" s="957"/>
      <c r="E616" s="986"/>
      <c r="F616" s="986"/>
      <c r="G616" s="958"/>
      <c r="H616" s="1037"/>
      <c r="I616" s="911"/>
    </row>
    <row r="617" spans="1:9" x14ac:dyDescent="0.25">
      <c r="H617" s="1037"/>
      <c r="I617" s="911"/>
    </row>
    <row r="618" spans="1:9" x14ac:dyDescent="0.25">
      <c r="A618" s="821"/>
      <c r="B618" s="821"/>
      <c r="H618" s="1037"/>
      <c r="I618" s="911"/>
    </row>
    <row r="619" spans="1:9" x14ac:dyDescent="0.25">
      <c r="A619" s="821"/>
      <c r="B619" s="821"/>
      <c r="H619" s="1037"/>
      <c r="I619" s="911"/>
    </row>
    <row r="620" spans="1:9" x14ac:dyDescent="0.25">
      <c r="A620" s="821"/>
      <c r="B620" s="821"/>
      <c r="H620" s="1037"/>
      <c r="I620" s="911"/>
    </row>
    <row r="621" spans="1:9" x14ac:dyDescent="0.25">
      <c r="A621" s="821"/>
      <c r="B621" s="821"/>
      <c r="H621" s="1037"/>
      <c r="I621" s="911"/>
    </row>
    <row r="622" spans="1:9" x14ac:dyDescent="0.25">
      <c r="A622" s="821"/>
      <c r="B622" s="821"/>
      <c r="H622" s="1037"/>
      <c r="I622" s="911"/>
    </row>
    <row r="623" spans="1:9" x14ac:dyDescent="0.25">
      <c r="H623" s="1037"/>
      <c r="I623" s="911"/>
    </row>
    <row r="624" spans="1:9" x14ac:dyDescent="0.25">
      <c r="H624" s="1037"/>
      <c r="I624" s="911"/>
    </row>
    <row r="625" spans="1:9" x14ac:dyDescent="0.25">
      <c r="C625" s="1188"/>
      <c r="H625" s="1037"/>
      <c r="I625" s="859"/>
    </row>
    <row r="626" spans="1:9" x14ac:dyDescent="0.25">
      <c r="A626" s="821"/>
      <c r="B626" s="821"/>
      <c r="H626" s="1037"/>
      <c r="I626" s="911"/>
    </row>
    <row r="627" spans="1:9" x14ac:dyDescent="0.25">
      <c r="D627" s="1151"/>
      <c r="E627" s="1154"/>
      <c r="F627" s="1154"/>
      <c r="G627" s="1152"/>
      <c r="H627" s="1037"/>
      <c r="I627" s="911"/>
    </row>
    <row r="628" spans="1:9" x14ac:dyDescent="0.25">
      <c r="D628" s="1151"/>
      <c r="E628" s="1154"/>
      <c r="F628" s="1154"/>
      <c r="G628" s="1152"/>
      <c r="H628" s="1037"/>
      <c r="I628" s="911"/>
    </row>
    <row r="629" spans="1:9" x14ac:dyDescent="0.25">
      <c r="D629" s="1151"/>
      <c r="E629" s="1154"/>
      <c r="F629" s="1154"/>
      <c r="G629" s="1152"/>
      <c r="H629" s="1037"/>
      <c r="I629" s="911"/>
    </row>
    <row r="630" spans="1:9" x14ac:dyDescent="0.25">
      <c r="D630" s="1151"/>
      <c r="E630" s="1154"/>
      <c r="F630" s="1154"/>
      <c r="G630" s="1152"/>
      <c r="H630" s="1037"/>
      <c r="I630" s="911"/>
    </row>
    <row r="631" spans="1:9" x14ac:dyDescent="0.25">
      <c r="D631" s="1151"/>
      <c r="E631" s="1154"/>
      <c r="F631" s="1154"/>
      <c r="G631" s="1152"/>
      <c r="H631" s="1037"/>
      <c r="I631" s="911"/>
    </row>
    <row r="632" spans="1:9" x14ac:dyDescent="0.25">
      <c r="D632" s="1151"/>
      <c r="E632" s="1154"/>
      <c r="F632" s="1154"/>
      <c r="G632" s="1152"/>
      <c r="H632" s="1037"/>
      <c r="I632" s="911"/>
    </row>
    <row r="633" spans="1:9" x14ac:dyDescent="0.25">
      <c r="D633" s="1151"/>
      <c r="E633" s="1154"/>
      <c r="F633" s="1154"/>
      <c r="G633" s="1152"/>
      <c r="H633" s="1037"/>
      <c r="I633" s="911"/>
    </row>
    <row r="634" spans="1:9" x14ac:dyDescent="0.25">
      <c r="A634" s="821"/>
      <c r="B634" s="821"/>
      <c r="C634" s="1188"/>
      <c r="D634" s="957"/>
      <c r="E634" s="986"/>
      <c r="F634" s="986"/>
      <c r="G634" s="958"/>
      <c r="H634" s="1037"/>
      <c r="I634" s="859"/>
    </row>
    <row r="635" spans="1:9" x14ac:dyDescent="0.25">
      <c r="A635" s="821"/>
      <c r="B635" s="821"/>
      <c r="C635" s="1188"/>
      <c r="D635" s="957"/>
      <c r="E635" s="986"/>
      <c r="F635" s="986"/>
      <c r="G635" s="958"/>
      <c r="H635" s="1037"/>
      <c r="I635" s="859"/>
    </row>
    <row r="636" spans="1:9" x14ac:dyDescent="0.25">
      <c r="A636" s="821"/>
      <c r="B636" s="821"/>
      <c r="C636" s="1188"/>
      <c r="D636" s="957"/>
      <c r="E636" s="986"/>
      <c r="F636" s="986"/>
      <c r="G636" s="958"/>
      <c r="H636" s="1037"/>
      <c r="I636" s="859"/>
    </row>
    <row r="637" spans="1:9" x14ac:dyDescent="0.25">
      <c r="D637" s="1151"/>
      <c r="E637" s="1154"/>
      <c r="F637" s="1154"/>
      <c r="G637" s="1152"/>
      <c r="H637" s="1037"/>
      <c r="I637" s="911"/>
    </row>
    <row r="638" spans="1:9" x14ac:dyDescent="0.25">
      <c r="A638" s="821"/>
      <c r="D638" s="1151"/>
      <c r="E638" s="1154"/>
      <c r="F638" s="1154"/>
      <c r="G638" s="1152"/>
      <c r="H638" s="1037"/>
      <c r="I638" s="911"/>
    </row>
    <row r="639" spans="1:9" x14ac:dyDescent="0.25">
      <c r="D639" s="1151"/>
      <c r="E639" s="1154"/>
      <c r="F639" s="1154"/>
      <c r="G639" s="958"/>
      <c r="H639" s="1037"/>
      <c r="I639" s="911"/>
    </row>
    <row r="640" spans="1:9" x14ac:dyDescent="0.25">
      <c r="D640" s="1151"/>
      <c r="E640" s="1154"/>
      <c r="F640" s="1154"/>
      <c r="G640" s="1152"/>
      <c r="H640" s="1037"/>
      <c r="I640" s="911"/>
    </row>
    <row r="641" spans="1:9" x14ac:dyDescent="0.25">
      <c r="D641" s="1151"/>
      <c r="E641" s="1154"/>
      <c r="F641" s="1154"/>
      <c r="G641" s="1152"/>
      <c r="H641" s="1037"/>
      <c r="I641" s="911"/>
    </row>
    <row r="642" spans="1:9" x14ac:dyDescent="0.25">
      <c r="D642" s="1151"/>
      <c r="E642" s="1154"/>
      <c r="F642" s="1154"/>
      <c r="G642" s="1152"/>
      <c r="H642" s="1037"/>
      <c r="I642" s="911"/>
    </row>
    <row r="643" spans="1:9" x14ac:dyDescent="0.25">
      <c r="D643" s="1151"/>
      <c r="E643" s="1154"/>
      <c r="F643" s="1154"/>
      <c r="G643" s="1152"/>
      <c r="H643" s="1037"/>
      <c r="I643" s="911"/>
    </row>
    <row r="644" spans="1:9" x14ac:dyDescent="0.25">
      <c r="D644" s="1151"/>
      <c r="E644" s="1154"/>
      <c r="F644" s="1154"/>
      <c r="G644" s="1152"/>
      <c r="H644" s="1037"/>
      <c r="I644" s="911"/>
    </row>
    <row r="645" spans="1:9" x14ac:dyDescent="0.25">
      <c r="D645" s="1151"/>
      <c r="E645" s="1154"/>
      <c r="F645" s="1154"/>
      <c r="G645" s="1152"/>
      <c r="H645" s="1037"/>
      <c r="I645" s="911"/>
    </row>
    <row r="646" spans="1:9" x14ac:dyDescent="0.25">
      <c r="D646" s="1151"/>
      <c r="E646" s="1154"/>
      <c r="F646" s="1154"/>
      <c r="G646" s="1152"/>
      <c r="H646" s="1037"/>
      <c r="I646" s="911"/>
    </row>
    <row r="647" spans="1:9" x14ac:dyDescent="0.25">
      <c r="D647" s="1151"/>
      <c r="E647" s="1154"/>
      <c r="F647" s="1154"/>
      <c r="G647" s="1152"/>
      <c r="H647" s="1037"/>
      <c r="I647" s="911"/>
    </row>
    <row r="648" spans="1:9" x14ac:dyDescent="0.25">
      <c r="A648" s="821"/>
      <c r="D648" s="957"/>
      <c r="E648" s="986"/>
      <c r="F648" s="986"/>
      <c r="G648" s="958"/>
      <c r="H648" s="1037"/>
      <c r="I648" s="911"/>
    </row>
    <row r="649" spans="1:9" x14ac:dyDescent="0.25">
      <c r="A649" s="821"/>
      <c r="D649" s="957"/>
      <c r="E649" s="986"/>
      <c r="F649" s="986"/>
      <c r="G649" s="958"/>
      <c r="H649" s="1037"/>
      <c r="I649" s="911"/>
    </row>
    <row r="650" spans="1:9" x14ac:dyDescent="0.25">
      <c r="A650" s="821"/>
      <c r="D650" s="957"/>
      <c r="E650" s="986"/>
      <c r="F650" s="986"/>
      <c r="G650" s="958"/>
      <c r="H650" s="1037"/>
      <c r="I650" s="911"/>
    </row>
    <row r="651" spans="1:9" x14ac:dyDescent="0.25">
      <c r="A651" s="821"/>
      <c r="D651" s="957"/>
      <c r="E651" s="986"/>
      <c r="F651" s="986"/>
      <c r="G651" s="958"/>
      <c r="H651" s="1037"/>
      <c r="I651" s="911"/>
    </row>
    <row r="652" spans="1:9" x14ac:dyDescent="0.25">
      <c r="D652" s="1151"/>
      <c r="E652" s="1154"/>
      <c r="F652" s="1154"/>
      <c r="G652" s="1152"/>
      <c r="H652" s="1037"/>
      <c r="I652" s="911"/>
    </row>
    <row r="653" spans="1:9" x14ac:dyDescent="0.25">
      <c r="A653" s="821"/>
      <c r="D653" s="1151"/>
      <c r="E653" s="1154"/>
      <c r="F653" s="1154"/>
      <c r="G653" s="1152"/>
      <c r="H653" s="1037"/>
      <c r="I653" s="911"/>
    </row>
    <row r="654" spans="1:9" x14ac:dyDescent="0.25">
      <c r="D654" s="1151"/>
      <c r="E654" s="1154"/>
      <c r="F654" s="1154"/>
      <c r="G654" s="1152"/>
      <c r="H654" s="1037"/>
      <c r="I654" s="911"/>
    </row>
    <row r="655" spans="1:9" x14ac:dyDescent="0.25">
      <c r="D655" s="1151"/>
      <c r="E655" s="1154"/>
      <c r="F655" s="1154"/>
      <c r="G655" s="1152"/>
      <c r="H655" s="1037"/>
      <c r="I655" s="911"/>
    </row>
    <row r="656" spans="1:9" x14ac:dyDescent="0.25">
      <c r="D656" s="1151"/>
      <c r="E656" s="1154"/>
      <c r="F656" s="1154"/>
      <c r="G656" s="1152"/>
      <c r="H656" s="1037"/>
      <c r="I656" s="911"/>
    </row>
    <row r="657" spans="1:9" x14ac:dyDescent="0.25">
      <c r="A657" s="821"/>
      <c r="D657" s="957"/>
      <c r="E657" s="986"/>
      <c r="F657" s="986"/>
      <c r="G657" s="958"/>
      <c r="H657" s="1037"/>
      <c r="I657" s="911"/>
    </row>
    <row r="658" spans="1:9" x14ac:dyDescent="0.25">
      <c r="A658" s="821"/>
      <c r="D658" s="957"/>
      <c r="E658" s="986"/>
      <c r="F658" s="986"/>
      <c r="G658" s="958"/>
      <c r="H658" s="1037"/>
      <c r="I658" s="911"/>
    </row>
    <row r="659" spans="1:9" x14ac:dyDescent="0.25">
      <c r="A659" s="821"/>
      <c r="D659" s="957"/>
      <c r="E659" s="986"/>
      <c r="F659" s="986"/>
      <c r="G659" s="958"/>
      <c r="H659" s="1037"/>
      <c r="I659" s="911"/>
    </row>
    <row r="660" spans="1:9" x14ac:dyDescent="0.25">
      <c r="A660" s="821"/>
      <c r="D660" s="1151"/>
      <c r="E660" s="1154"/>
      <c r="F660" s="1154"/>
      <c r="G660" s="1152"/>
      <c r="H660" s="1037"/>
      <c r="I660" s="911"/>
    </row>
    <row r="661" spans="1:9" x14ac:dyDescent="0.25">
      <c r="A661" s="821"/>
      <c r="B661" s="821"/>
      <c r="C661" s="1188"/>
      <c r="D661" s="957"/>
      <c r="E661" s="986"/>
      <c r="F661" s="986"/>
      <c r="G661" s="958"/>
      <c r="H661" s="1037"/>
      <c r="I661" s="859"/>
    </row>
    <row r="662" spans="1:9" x14ac:dyDescent="0.25">
      <c r="D662" s="1151"/>
      <c r="E662" s="1154"/>
      <c r="F662" s="1154"/>
      <c r="G662" s="1152"/>
      <c r="H662" s="1037"/>
      <c r="I662" s="911"/>
    </row>
    <row r="663" spans="1:9" x14ac:dyDescent="0.25">
      <c r="D663" s="1151"/>
      <c r="E663" s="1154"/>
      <c r="F663" s="1154"/>
      <c r="G663" s="1152"/>
      <c r="H663" s="1037"/>
      <c r="I663" s="911"/>
    </row>
    <row r="664" spans="1:9" x14ac:dyDescent="0.25">
      <c r="D664" s="1151"/>
      <c r="E664" s="1154"/>
      <c r="F664" s="1154"/>
      <c r="G664" s="1152"/>
      <c r="H664" s="1037"/>
      <c r="I664" s="911"/>
    </row>
    <row r="665" spans="1:9" x14ac:dyDescent="0.25">
      <c r="D665" s="1151"/>
      <c r="E665" s="1154"/>
      <c r="F665" s="1154"/>
      <c r="G665" s="1152"/>
      <c r="H665" s="1037"/>
      <c r="I665" s="911"/>
    </row>
    <row r="666" spans="1:9" x14ac:dyDescent="0.25">
      <c r="H666" s="1037"/>
      <c r="I666" s="911"/>
    </row>
    <row r="667" spans="1:9" x14ac:dyDescent="0.25">
      <c r="A667" s="821"/>
      <c r="D667" s="892"/>
      <c r="E667" s="984"/>
      <c r="F667" s="984"/>
      <c r="G667" s="893"/>
      <c r="H667" s="1037"/>
      <c r="I667" s="911"/>
    </row>
    <row r="668" spans="1:9" x14ac:dyDescent="0.25">
      <c r="H668" s="1037"/>
      <c r="I668" s="911"/>
    </row>
    <row r="669" spans="1:9" x14ac:dyDescent="0.25">
      <c r="H669" s="1037"/>
      <c r="I669" s="911"/>
    </row>
    <row r="670" spans="1:9" x14ac:dyDescent="0.25">
      <c r="H670" s="1037"/>
      <c r="I670" s="911"/>
    </row>
    <row r="671" spans="1:9" x14ac:dyDescent="0.25">
      <c r="H671" s="1037"/>
      <c r="I671" s="911"/>
    </row>
    <row r="672" spans="1:9" x14ac:dyDescent="0.25">
      <c r="H672" s="1037"/>
      <c r="I672" s="911"/>
    </row>
    <row r="673" spans="1:9" x14ac:dyDescent="0.25">
      <c r="H673" s="1037"/>
      <c r="I673" s="911"/>
    </row>
    <row r="674" spans="1:9" x14ac:dyDescent="0.25">
      <c r="C674" s="1188"/>
      <c r="H674" s="1037"/>
      <c r="I674" s="859"/>
    </row>
    <row r="675" spans="1:9" x14ac:dyDescent="0.25">
      <c r="A675" s="821"/>
      <c r="B675" s="821"/>
      <c r="H675" s="1037"/>
      <c r="I675" s="911"/>
    </row>
    <row r="676" spans="1:9" x14ac:dyDescent="0.25">
      <c r="D676" s="1151"/>
      <c r="E676" s="1154"/>
      <c r="F676" s="1154"/>
      <c r="G676" s="1152"/>
      <c r="H676" s="1037"/>
      <c r="I676" s="911"/>
    </row>
    <row r="677" spans="1:9" x14ac:dyDescent="0.25">
      <c r="D677" s="1151"/>
      <c r="E677" s="1154"/>
      <c r="F677" s="1154"/>
      <c r="G677" s="1152"/>
      <c r="H677" s="1037"/>
      <c r="I677" s="911"/>
    </row>
    <row r="678" spans="1:9" x14ac:dyDescent="0.25">
      <c r="D678" s="1151"/>
      <c r="E678" s="1154"/>
      <c r="F678" s="1154"/>
      <c r="G678" s="1152"/>
      <c r="H678" s="1037"/>
      <c r="I678" s="911"/>
    </row>
    <row r="679" spans="1:9" x14ac:dyDescent="0.25">
      <c r="D679" s="1151"/>
      <c r="E679" s="1154"/>
      <c r="F679" s="1154"/>
      <c r="G679" s="1152"/>
      <c r="H679" s="1037"/>
      <c r="I679" s="911"/>
    </row>
    <row r="680" spans="1:9" x14ac:dyDescent="0.25">
      <c r="D680" s="1151"/>
      <c r="E680" s="1154"/>
      <c r="F680" s="1154"/>
      <c r="G680" s="1152"/>
      <c r="H680" s="1037"/>
      <c r="I680" s="911"/>
    </row>
    <row r="681" spans="1:9" x14ac:dyDescent="0.25">
      <c r="D681" s="1151"/>
      <c r="E681" s="1154"/>
      <c r="F681" s="1154"/>
      <c r="G681" s="1152"/>
      <c r="H681" s="1037"/>
      <c r="I681" s="911"/>
    </row>
    <row r="682" spans="1:9" x14ac:dyDescent="0.25">
      <c r="A682" s="821"/>
      <c r="B682" s="821"/>
      <c r="C682" s="1188"/>
      <c r="D682" s="957"/>
      <c r="E682" s="986"/>
      <c r="F682" s="986"/>
      <c r="G682" s="958"/>
      <c r="H682" s="1037"/>
      <c r="I682" s="859"/>
    </row>
    <row r="683" spans="1:9" x14ac:dyDescent="0.25">
      <c r="A683" s="821"/>
      <c r="B683" s="821"/>
      <c r="C683" s="1188"/>
      <c r="D683" s="957"/>
      <c r="E683" s="986"/>
      <c r="F683" s="986"/>
      <c r="G683" s="958"/>
      <c r="H683" s="1037"/>
      <c r="I683" s="859"/>
    </row>
    <row r="684" spans="1:9" x14ac:dyDescent="0.25">
      <c r="D684" s="1151"/>
      <c r="E684" s="1154"/>
      <c r="F684" s="1154"/>
      <c r="G684" s="1152"/>
      <c r="H684" s="1037"/>
      <c r="I684" s="911"/>
    </row>
    <row r="685" spans="1:9" x14ac:dyDescent="0.25">
      <c r="A685" s="821"/>
      <c r="D685" s="1151"/>
      <c r="E685" s="1154"/>
      <c r="F685" s="1154"/>
      <c r="G685" s="1152"/>
      <c r="H685" s="1037"/>
      <c r="I685" s="911"/>
    </row>
    <row r="686" spans="1:9" x14ac:dyDescent="0.25">
      <c r="D686" s="1151"/>
      <c r="E686" s="1154"/>
      <c r="F686" s="1154"/>
      <c r="G686" s="1152"/>
      <c r="H686" s="1037"/>
      <c r="I686" s="911"/>
    </row>
    <row r="687" spans="1:9" x14ac:dyDescent="0.25">
      <c r="D687" s="1151"/>
      <c r="E687" s="1154"/>
      <c r="F687" s="1154"/>
      <c r="G687" s="1152"/>
      <c r="H687" s="1037"/>
      <c r="I687" s="911"/>
    </row>
    <row r="688" spans="1:9" x14ac:dyDescent="0.25">
      <c r="D688" s="1151"/>
      <c r="E688" s="1154"/>
      <c r="F688" s="1154"/>
      <c r="G688" s="1152"/>
      <c r="H688" s="1037"/>
      <c r="I688" s="911"/>
    </row>
    <row r="689" spans="1:9" x14ac:dyDescent="0.25">
      <c r="D689" s="1151"/>
      <c r="E689" s="1154"/>
      <c r="F689" s="1154"/>
      <c r="G689" s="1152"/>
      <c r="H689" s="1037"/>
      <c r="I689" s="911"/>
    </row>
    <row r="690" spans="1:9" x14ac:dyDescent="0.25">
      <c r="D690" s="1151"/>
      <c r="E690" s="1154"/>
      <c r="F690" s="1154"/>
      <c r="G690" s="1152"/>
      <c r="H690" s="1037"/>
      <c r="I690" s="911"/>
    </row>
    <row r="691" spans="1:9" x14ac:dyDescent="0.25">
      <c r="D691" s="1151"/>
      <c r="E691" s="1154"/>
      <c r="F691" s="1154"/>
      <c r="G691" s="1152"/>
      <c r="H691" s="1037"/>
      <c r="I691" s="911"/>
    </row>
    <row r="692" spans="1:9" x14ac:dyDescent="0.25">
      <c r="D692" s="1151"/>
      <c r="E692" s="1154"/>
      <c r="F692" s="1154"/>
      <c r="G692" s="1152"/>
      <c r="H692" s="1037"/>
      <c r="I692" s="911"/>
    </row>
    <row r="693" spans="1:9" x14ac:dyDescent="0.25">
      <c r="D693" s="1151"/>
      <c r="E693" s="1154"/>
      <c r="F693" s="1154"/>
      <c r="G693" s="1152"/>
      <c r="H693" s="1037"/>
      <c r="I693" s="911"/>
    </row>
    <row r="694" spans="1:9" x14ac:dyDescent="0.25">
      <c r="A694" s="821"/>
      <c r="D694" s="957"/>
      <c r="E694" s="986"/>
      <c r="F694" s="986"/>
      <c r="G694" s="958"/>
      <c r="H694" s="1037"/>
      <c r="I694" s="911"/>
    </row>
    <row r="695" spans="1:9" x14ac:dyDescent="0.25">
      <c r="A695" s="821"/>
      <c r="D695" s="957"/>
      <c r="E695" s="986"/>
      <c r="F695" s="986"/>
      <c r="G695" s="958"/>
      <c r="H695" s="1037"/>
      <c r="I695" s="911"/>
    </row>
    <row r="696" spans="1:9" x14ac:dyDescent="0.25">
      <c r="D696" s="1151"/>
      <c r="E696" s="1154"/>
      <c r="F696" s="1154"/>
      <c r="G696" s="1152"/>
      <c r="H696" s="1037"/>
      <c r="I696" s="911"/>
    </row>
    <row r="697" spans="1:9" x14ac:dyDescent="0.25">
      <c r="A697" s="821"/>
      <c r="D697" s="1151"/>
      <c r="E697" s="1154"/>
      <c r="F697" s="1154"/>
      <c r="G697" s="1152"/>
      <c r="H697" s="1037"/>
      <c r="I697" s="911"/>
    </row>
    <row r="698" spans="1:9" x14ac:dyDescent="0.25">
      <c r="D698" s="1151"/>
      <c r="E698" s="1154"/>
      <c r="F698" s="1154"/>
      <c r="G698" s="1152"/>
      <c r="H698" s="1037"/>
      <c r="I698" s="911"/>
    </row>
    <row r="699" spans="1:9" x14ac:dyDescent="0.25">
      <c r="D699" s="1151"/>
      <c r="E699" s="1154"/>
      <c r="F699" s="1154"/>
      <c r="G699" s="1152"/>
      <c r="H699" s="1037"/>
      <c r="I699" s="911"/>
    </row>
    <row r="700" spans="1:9" x14ac:dyDescent="0.25">
      <c r="D700" s="1151"/>
      <c r="E700" s="1154"/>
      <c r="F700" s="1154"/>
      <c r="G700" s="1152"/>
      <c r="H700" s="1037"/>
      <c r="I700" s="911"/>
    </row>
    <row r="701" spans="1:9" x14ac:dyDescent="0.25">
      <c r="A701" s="821"/>
      <c r="D701" s="957"/>
      <c r="E701" s="986"/>
      <c r="F701" s="986"/>
      <c r="G701" s="958"/>
      <c r="H701" s="1037"/>
      <c r="I701" s="911"/>
    </row>
    <row r="702" spans="1:9" x14ac:dyDescent="0.25">
      <c r="D702" s="1151"/>
      <c r="E702" s="1154"/>
      <c r="F702" s="1154"/>
      <c r="G702" s="1152"/>
      <c r="H702" s="1037"/>
      <c r="I702" s="911"/>
    </row>
    <row r="703" spans="1:9" x14ac:dyDescent="0.25">
      <c r="A703" s="821"/>
      <c r="D703" s="1151"/>
      <c r="E703" s="1154"/>
      <c r="F703" s="1154"/>
      <c r="G703" s="1152"/>
      <c r="H703" s="1037"/>
      <c r="I703" s="911"/>
    </row>
    <row r="704" spans="1:9" x14ac:dyDescent="0.25">
      <c r="D704" s="1151"/>
      <c r="E704" s="1154"/>
      <c r="F704" s="1154"/>
      <c r="G704" s="1152"/>
      <c r="H704" s="1037"/>
      <c r="I704" s="911"/>
    </row>
    <row r="705" spans="1:9" x14ac:dyDescent="0.25">
      <c r="A705" s="821"/>
      <c r="B705" s="821"/>
      <c r="C705" s="1188"/>
      <c r="D705" s="957"/>
      <c r="E705" s="986"/>
      <c r="F705" s="986"/>
      <c r="G705" s="958"/>
      <c r="H705" s="1037"/>
      <c r="I705" s="859"/>
    </row>
    <row r="706" spans="1:9" x14ac:dyDescent="0.25">
      <c r="H706" s="1037"/>
      <c r="I706" s="911"/>
    </row>
    <row r="707" spans="1:9" x14ac:dyDescent="0.25">
      <c r="H707" s="1037"/>
      <c r="I707" s="911"/>
    </row>
    <row r="708" spans="1:9" x14ac:dyDescent="0.25">
      <c r="H708" s="1037"/>
      <c r="I708" s="911"/>
    </row>
    <row r="709" spans="1:9" x14ac:dyDescent="0.25">
      <c r="H709" s="1037"/>
      <c r="I709" s="911"/>
    </row>
    <row r="710" spans="1:9" x14ac:dyDescent="0.25">
      <c r="H710" s="1037"/>
      <c r="I710" s="911"/>
    </row>
    <row r="711" spans="1:9" x14ac:dyDescent="0.25">
      <c r="A711" s="821"/>
      <c r="D711" s="892"/>
      <c r="E711" s="984"/>
      <c r="F711" s="984"/>
      <c r="G711" s="893"/>
      <c r="H711" s="1037"/>
      <c r="I711" s="911"/>
    </row>
    <row r="712" spans="1:9" x14ac:dyDescent="0.25">
      <c r="H712" s="1037"/>
      <c r="I712" s="911"/>
    </row>
    <row r="713" spans="1:9" x14ac:dyDescent="0.25">
      <c r="H713" s="1037"/>
      <c r="I713" s="911"/>
    </row>
    <row r="714" spans="1:9" x14ac:dyDescent="0.25">
      <c r="H714" s="1037"/>
      <c r="I714" s="911"/>
    </row>
    <row r="715" spans="1:9" x14ac:dyDescent="0.25">
      <c r="H715" s="1037"/>
      <c r="I715" s="911"/>
    </row>
    <row r="716" spans="1:9" x14ac:dyDescent="0.25">
      <c r="H716" s="1037"/>
      <c r="I716" s="911"/>
    </row>
    <row r="717" spans="1:9" x14ac:dyDescent="0.25">
      <c r="H717" s="1037"/>
      <c r="I717" s="911"/>
    </row>
    <row r="718" spans="1:9" x14ac:dyDescent="0.25">
      <c r="H718" s="1037"/>
      <c r="I718" s="911"/>
    </row>
    <row r="719" spans="1:9" x14ac:dyDescent="0.25">
      <c r="H719" s="1037"/>
      <c r="I719" s="911"/>
    </row>
    <row r="720" spans="1:9" x14ac:dyDescent="0.25">
      <c r="H720" s="1037"/>
      <c r="I720" s="911"/>
    </row>
    <row r="721" spans="1:9" x14ac:dyDescent="0.25">
      <c r="A721" s="821"/>
      <c r="B721" s="821"/>
      <c r="H721" s="1037"/>
      <c r="I721" s="911"/>
    </row>
    <row r="722" spans="1:9" x14ac:dyDescent="0.25">
      <c r="H722" s="1037"/>
      <c r="I722" s="911"/>
    </row>
    <row r="723" spans="1:9" x14ac:dyDescent="0.25">
      <c r="H723" s="1037"/>
      <c r="I723" s="911"/>
    </row>
    <row r="724" spans="1:9" x14ac:dyDescent="0.25">
      <c r="A724" s="821"/>
      <c r="B724" s="821"/>
      <c r="C724" s="1188"/>
      <c r="D724" s="892"/>
      <c r="E724" s="984"/>
      <c r="F724" s="984"/>
      <c r="G724" s="893"/>
      <c r="H724" s="1037"/>
      <c r="I724" s="859"/>
    </row>
    <row r="725" spans="1:9" x14ac:dyDescent="0.25">
      <c r="H725" s="1037"/>
      <c r="I725" s="911"/>
    </row>
    <row r="726" spans="1:9" x14ac:dyDescent="0.25">
      <c r="A726" s="821"/>
      <c r="B726" s="821"/>
      <c r="C726" s="1188"/>
      <c r="D726" s="892"/>
      <c r="E726" s="984"/>
      <c r="F726" s="984"/>
      <c r="H726" s="1037"/>
      <c r="I726" s="859"/>
    </row>
    <row r="727" spans="1:9" x14ac:dyDescent="0.25">
      <c r="A727" s="821"/>
      <c r="B727" s="821"/>
      <c r="C727" s="1188"/>
      <c r="D727" s="892"/>
      <c r="E727" s="984"/>
      <c r="F727" s="984"/>
      <c r="H727" s="1037"/>
      <c r="I727" s="859"/>
    </row>
    <row r="728" spans="1:9" x14ac:dyDescent="0.25">
      <c r="A728" s="821"/>
      <c r="B728" s="821"/>
      <c r="C728" s="1188"/>
      <c r="D728" s="892"/>
      <c r="E728" s="984"/>
      <c r="F728" s="984"/>
      <c r="H728" s="1037"/>
      <c r="I728" s="859"/>
    </row>
    <row r="729" spans="1:9" x14ac:dyDescent="0.25">
      <c r="A729" s="821"/>
      <c r="B729" s="821"/>
      <c r="C729" s="1188"/>
      <c r="D729" s="892"/>
      <c r="E729" s="984"/>
      <c r="F729" s="984"/>
      <c r="H729" s="1037"/>
      <c r="I729" s="859"/>
    </row>
    <row r="730" spans="1:9" x14ac:dyDescent="0.25">
      <c r="A730" s="821"/>
      <c r="B730" s="821"/>
      <c r="C730" s="1188"/>
      <c r="D730" s="892"/>
      <c r="E730" s="984"/>
      <c r="F730" s="984"/>
      <c r="H730" s="1037"/>
      <c r="I730" s="859"/>
    </row>
    <row r="731" spans="1:9" x14ac:dyDescent="0.25">
      <c r="A731" s="821"/>
      <c r="B731" s="821"/>
      <c r="C731" s="1188"/>
      <c r="D731" s="892"/>
      <c r="E731" s="984"/>
      <c r="F731" s="984"/>
      <c r="H731" s="1037"/>
      <c r="I731" s="859"/>
    </row>
    <row r="732" spans="1:9" x14ac:dyDescent="0.25">
      <c r="A732" s="1153"/>
      <c r="B732" s="980"/>
      <c r="C732" s="1186"/>
      <c r="D732" s="1189"/>
      <c r="E732" s="1190"/>
      <c r="F732" s="1190"/>
      <c r="H732" s="1037"/>
      <c r="I732" s="1187"/>
    </row>
    <row r="733" spans="1:9" x14ac:dyDescent="0.25">
      <c r="A733" s="1153"/>
      <c r="B733" s="980"/>
      <c r="C733" s="1186"/>
      <c r="D733" s="1189"/>
      <c r="E733" s="1190"/>
      <c r="F733" s="1157"/>
      <c r="H733" s="1037"/>
      <c r="I733" s="1187"/>
    </row>
    <row r="734" spans="1:9" x14ac:dyDescent="0.25">
      <c r="A734" s="859"/>
      <c r="B734" s="859"/>
      <c r="C734" s="1188"/>
      <c r="D734" s="971"/>
      <c r="E734" s="1191"/>
      <c r="F734" s="1191"/>
      <c r="G734" s="926"/>
      <c r="H734" s="1037"/>
      <c r="I734" s="859"/>
    </row>
    <row r="735" spans="1:9" x14ac:dyDescent="0.25">
      <c r="A735" s="821"/>
      <c r="B735" s="821"/>
      <c r="C735" s="1188"/>
      <c r="D735" s="892"/>
      <c r="E735" s="984"/>
      <c r="F735" s="984"/>
      <c r="G735" s="893"/>
      <c r="H735" s="1037"/>
      <c r="I735" s="859"/>
    </row>
    <row r="736" spans="1:9" x14ac:dyDescent="0.25">
      <c r="A736" s="821"/>
      <c r="B736" s="821"/>
      <c r="C736" s="1188"/>
      <c r="D736" s="892"/>
      <c r="E736" s="984"/>
      <c r="F736" s="984"/>
      <c r="G736" s="893"/>
      <c r="H736" s="1037"/>
      <c r="I736" s="859"/>
    </row>
    <row r="737" spans="1:9" x14ac:dyDescent="0.25">
      <c r="A737" s="821"/>
      <c r="B737" s="821"/>
      <c r="C737" s="1188"/>
      <c r="D737" s="957"/>
      <c r="E737" s="986"/>
      <c r="F737" s="986"/>
      <c r="G737" s="958"/>
      <c r="H737" s="1037"/>
      <c r="I737" s="859"/>
    </row>
    <row r="738" spans="1:9" x14ac:dyDescent="0.25">
      <c r="A738" s="821"/>
      <c r="B738" s="821"/>
      <c r="C738" s="1188"/>
      <c r="D738" s="925"/>
      <c r="E738" s="1192"/>
      <c r="F738" s="1192"/>
      <c r="H738" s="1037"/>
      <c r="I738" s="859"/>
    </row>
    <row r="739" spans="1:9" x14ac:dyDescent="0.25">
      <c r="A739" s="821"/>
      <c r="B739" s="821"/>
      <c r="C739" s="1188"/>
      <c r="D739" s="957"/>
      <c r="E739" s="986"/>
      <c r="F739" s="986"/>
      <c r="G739" s="1152"/>
      <c r="H739" s="1037"/>
      <c r="I739" s="859"/>
    </row>
    <row r="740" spans="1:9" x14ac:dyDescent="0.25">
      <c r="D740" s="1151"/>
      <c r="E740" s="1154"/>
      <c r="F740" s="1154"/>
      <c r="G740" s="1152"/>
      <c r="H740" s="1037"/>
      <c r="I740" s="911"/>
    </row>
    <row r="741" spans="1:9" x14ac:dyDescent="0.25">
      <c r="D741" s="1151"/>
      <c r="E741" s="1154"/>
      <c r="F741" s="1154"/>
      <c r="G741" s="1152"/>
      <c r="H741" s="1037"/>
      <c r="I741" s="911"/>
    </row>
    <row r="742" spans="1:9" x14ac:dyDescent="0.25">
      <c r="D742" s="1151"/>
      <c r="E742" s="1154"/>
      <c r="F742" s="1154"/>
      <c r="G742" s="1152"/>
      <c r="H742" s="1037"/>
      <c r="I742" s="911"/>
    </row>
    <row r="743" spans="1:9" x14ac:dyDescent="0.25">
      <c r="D743" s="1151"/>
      <c r="E743" s="1154"/>
      <c r="F743" s="1154"/>
      <c r="G743" s="1152"/>
      <c r="H743" s="1037"/>
      <c r="I743" s="911"/>
    </row>
    <row r="744" spans="1:9" x14ac:dyDescent="0.25">
      <c r="D744" s="1151"/>
      <c r="E744" s="1154"/>
      <c r="F744" s="1154"/>
      <c r="G744" s="1152"/>
      <c r="H744" s="1037"/>
      <c r="I744" s="911"/>
    </row>
    <row r="745" spans="1:9" x14ac:dyDescent="0.25">
      <c r="D745" s="1151"/>
      <c r="E745" s="1154"/>
      <c r="F745" s="1154"/>
      <c r="G745" s="1152"/>
      <c r="H745" s="1037"/>
      <c r="I745" s="911"/>
    </row>
    <row r="746" spans="1:9" x14ac:dyDescent="0.25">
      <c r="A746" s="821"/>
      <c r="B746" s="821"/>
      <c r="C746" s="1188"/>
      <c r="D746" s="957"/>
      <c r="E746" s="986"/>
      <c r="F746" s="986"/>
      <c r="G746" s="958"/>
      <c r="H746" s="1037"/>
      <c r="I746" s="859"/>
    </row>
    <row r="747" spans="1:9" x14ac:dyDescent="0.25">
      <c r="A747" s="821"/>
      <c r="B747" s="821"/>
      <c r="C747" s="1188"/>
      <c r="D747" s="957"/>
      <c r="E747" s="986"/>
      <c r="F747" s="986"/>
      <c r="G747" s="958"/>
      <c r="H747" s="1037"/>
      <c r="I747" s="859"/>
    </row>
    <row r="748" spans="1:9" x14ac:dyDescent="0.25">
      <c r="A748" s="821"/>
      <c r="B748" s="821"/>
      <c r="C748" s="1188"/>
      <c r="D748" s="957"/>
      <c r="E748" s="986"/>
      <c r="F748" s="986"/>
      <c r="G748" s="958"/>
      <c r="H748" s="1037"/>
      <c r="I748" s="859"/>
    </row>
    <row r="749" spans="1:9" x14ac:dyDescent="0.25">
      <c r="A749" s="821"/>
      <c r="B749" s="821"/>
      <c r="C749" s="1188"/>
      <c r="D749" s="957"/>
      <c r="E749" s="986"/>
      <c r="F749" s="986"/>
      <c r="G749" s="958"/>
      <c r="H749" s="1037"/>
      <c r="I749" s="859"/>
    </row>
    <row r="750" spans="1:9" x14ac:dyDescent="0.25">
      <c r="A750" s="821"/>
      <c r="B750" s="821"/>
      <c r="C750" s="1188"/>
      <c r="D750" s="957"/>
      <c r="E750" s="986"/>
      <c r="F750" s="986"/>
      <c r="G750" s="958"/>
      <c r="H750" s="1037"/>
      <c r="I750" s="859"/>
    </row>
    <row r="751" spans="1:9" x14ac:dyDescent="0.25">
      <c r="C751" s="1188"/>
      <c r="D751" s="1151"/>
      <c r="E751" s="1154"/>
      <c r="F751" s="1154"/>
      <c r="G751" s="1152"/>
      <c r="H751" s="1037"/>
      <c r="I751" s="859"/>
    </row>
    <row r="752" spans="1:9" x14ac:dyDescent="0.25">
      <c r="C752" s="1188"/>
      <c r="D752" s="1151"/>
      <c r="E752" s="1154"/>
      <c r="F752" s="1154"/>
      <c r="G752" s="1152"/>
      <c r="H752" s="1037"/>
      <c r="I752" s="859"/>
    </row>
    <row r="753" spans="1:9" x14ac:dyDescent="0.25">
      <c r="C753" s="1188"/>
      <c r="D753" s="1151"/>
      <c r="E753" s="1154"/>
      <c r="F753" s="1154"/>
      <c r="G753" s="1152"/>
      <c r="H753" s="1037"/>
      <c r="I753" s="859"/>
    </row>
    <row r="754" spans="1:9" x14ac:dyDescent="0.25">
      <c r="D754" s="1151"/>
      <c r="E754" s="1154"/>
      <c r="F754" s="1154"/>
      <c r="G754" s="1152"/>
      <c r="H754" s="1037"/>
      <c r="I754" s="911"/>
    </row>
    <row r="755" spans="1:9" x14ac:dyDescent="0.25">
      <c r="D755" s="1151"/>
      <c r="E755" s="1154"/>
      <c r="F755" s="1154"/>
      <c r="G755" s="1152"/>
      <c r="H755" s="1037"/>
      <c r="I755" s="911"/>
    </row>
    <row r="756" spans="1:9" x14ac:dyDescent="0.25">
      <c r="D756" s="1151"/>
      <c r="E756" s="1154"/>
      <c r="F756" s="1154"/>
      <c r="G756" s="1152"/>
      <c r="H756" s="1037"/>
      <c r="I756" s="911"/>
    </row>
    <row r="757" spans="1:9" x14ac:dyDescent="0.25">
      <c r="D757" s="1151"/>
      <c r="E757" s="1154"/>
      <c r="F757" s="1154"/>
      <c r="G757" s="1152"/>
      <c r="H757" s="1037"/>
      <c r="I757" s="911"/>
    </row>
    <row r="758" spans="1:9" x14ac:dyDescent="0.25">
      <c r="D758" s="1151"/>
      <c r="E758" s="1154"/>
      <c r="F758" s="1154"/>
      <c r="G758" s="1152"/>
      <c r="H758" s="1037"/>
      <c r="I758" s="911"/>
    </row>
    <row r="759" spans="1:9" x14ac:dyDescent="0.25">
      <c r="D759" s="1151"/>
      <c r="E759" s="1154"/>
      <c r="F759" s="1154"/>
      <c r="G759" s="1152"/>
      <c r="H759" s="1037"/>
      <c r="I759" s="911"/>
    </row>
    <row r="760" spans="1:9" x14ac:dyDescent="0.25">
      <c r="A760" s="821"/>
      <c r="B760" s="821"/>
      <c r="C760" s="1188"/>
      <c r="D760" s="957"/>
      <c r="E760" s="986"/>
      <c r="F760" s="986"/>
      <c r="G760" s="958"/>
      <c r="H760" s="1037"/>
      <c r="I760" s="859"/>
    </row>
    <row r="761" spans="1:9" x14ac:dyDescent="0.25">
      <c r="A761" s="821"/>
      <c r="B761" s="821"/>
      <c r="C761" s="1188"/>
      <c r="D761" s="957"/>
      <c r="E761" s="986"/>
      <c r="F761" s="986"/>
      <c r="G761" s="958"/>
      <c r="H761" s="1037"/>
      <c r="I761" s="859"/>
    </row>
    <row r="762" spans="1:9" x14ac:dyDescent="0.25">
      <c r="A762" s="821"/>
      <c r="B762" s="821"/>
      <c r="C762" s="1188"/>
      <c r="D762" s="957"/>
      <c r="E762" s="986"/>
      <c r="F762" s="986"/>
      <c r="G762" s="958"/>
      <c r="H762" s="1037"/>
      <c r="I762" s="859"/>
    </row>
    <row r="763" spans="1:9" x14ac:dyDescent="0.25">
      <c r="A763" s="821"/>
      <c r="B763" s="821"/>
      <c r="C763" s="1188"/>
      <c r="D763" s="957"/>
      <c r="E763" s="986"/>
      <c r="F763" s="986"/>
      <c r="G763" s="958"/>
      <c r="H763" s="1037"/>
      <c r="I763" s="859"/>
    </row>
    <row r="764" spans="1:9" x14ac:dyDescent="0.25">
      <c r="A764" s="821"/>
      <c r="B764" s="821"/>
      <c r="C764" s="1188"/>
      <c r="D764" s="957"/>
      <c r="E764" s="986"/>
      <c r="F764" s="986"/>
      <c r="G764" s="958"/>
      <c r="H764" s="1037"/>
      <c r="I764" s="859"/>
    </row>
    <row r="765" spans="1:9" x14ac:dyDescent="0.25">
      <c r="D765" s="1151"/>
      <c r="E765" s="1154"/>
      <c r="F765" s="1154"/>
      <c r="G765" s="1152"/>
      <c r="H765" s="1037"/>
      <c r="I765" s="911"/>
    </row>
    <row r="766" spans="1:9" x14ac:dyDescent="0.25">
      <c r="D766" s="1151"/>
      <c r="E766" s="1154"/>
      <c r="F766" s="1154"/>
      <c r="G766" s="1152"/>
      <c r="H766" s="1037"/>
      <c r="I766" s="911"/>
    </row>
    <row r="767" spans="1:9" x14ac:dyDescent="0.25">
      <c r="D767" s="1151"/>
      <c r="E767" s="1154"/>
      <c r="F767" s="1154"/>
      <c r="G767" s="1152"/>
      <c r="H767" s="1037"/>
      <c r="I767" s="911"/>
    </row>
    <row r="768" spans="1:9" x14ac:dyDescent="0.25">
      <c r="A768" s="821"/>
      <c r="B768" s="821"/>
      <c r="C768" s="1188"/>
      <c r="D768" s="957"/>
      <c r="E768" s="986"/>
      <c r="F768" s="986"/>
      <c r="G768" s="958"/>
      <c r="H768" s="1037"/>
      <c r="I768" s="859"/>
    </row>
    <row r="769" spans="1:9" x14ac:dyDescent="0.25">
      <c r="A769" s="821"/>
      <c r="B769" s="821"/>
      <c r="C769" s="1188"/>
      <c r="D769" s="957"/>
      <c r="E769" s="986"/>
      <c r="F769" s="986"/>
      <c r="G769" s="958"/>
      <c r="H769" s="1037"/>
      <c r="I769" s="859"/>
    </row>
    <row r="770" spans="1:9" x14ac:dyDescent="0.25">
      <c r="A770" s="821"/>
      <c r="D770" s="957"/>
      <c r="E770" s="986"/>
      <c r="F770" s="986"/>
      <c r="G770" s="958"/>
      <c r="H770" s="1037"/>
      <c r="I770" s="911"/>
    </row>
    <row r="771" spans="1:9" x14ac:dyDescent="0.25">
      <c r="A771" s="821"/>
      <c r="D771" s="957"/>
      <c r="E771" s="986"/>
      <c r="F771" s="986"/>
      <c r="G771" s="958"/>
      <c r="H771" s="1037"/>
      <c r="I771" s="911"/>
    </row>
    <row r="772" spans="1:9" x14ac:dyDescent="0.25">
      <c r="A772" s="821"/>
      <c r="D772" s="957"/>
      <c r="E772" s="986"/>
      <c r="F772" s="986"/>
      <c r="G772" s="958"/>
      <c r="H772" s="1037"/>
      <c r="I772" s="911"/>
    </row>
    <row r="773" spans="1:9" x14ac:dyDescent="0.25">
      <c r="A773" s="821"/>
      <c r="B773" s="821"/>
      <c r="C773" s="1188"/>
      <c r="D773" s="957"/>
      <c r="E773" s="986"/>
      <c r="F773" s="986"/>
      <c r="G773" s="1152"/>
      <c r="H773" s="1037"/>
      <c r="I773" s="859"/>
    </row>
    <row r="774" spans="1:9" x14ac:dyDescent="0.25">
      <c r="A774" s="821"/>
      <c r="B774" s="821"/>
      <c r="C774" s="1188"/>
      <c r="D774" s="957"/>
      <c r="E774" s="986"/>
      <c r="F774" s="986"/>
      <c r="G774" s="1152"/>
      <c r="H774" s="1037"/>
      <c r="I774" s="859"/>
    </row>
    <row r="775" spans="1:9" x14ac:dyDescent="0.25">
      <c r="A775" s="821"/>
      <c r="B775" s="821"/>
      <c r="C775" s="1188"/>
      <c r="D775" s="957"/>
      <c r="E775" s="986"/>
      <c r="F775" s="986"/>
      <c r="G775" s="1152"/>
      <c r="H775" s="1037"/>
      <c r="I775" s="859"/>
    </row>
    <row r="776" spans="1:9" x14ac:dyDescent="0.25">
      <c r="A776" s="821"/>
      <c r="B776" s="821"/>
      <c r="C776" s="1188"/>
      <c r="D776" s="957"/>
      <c r="E776" s="986"/>
      <c r="F776" s="986"/>
      <c r="G776" s="1152"/>
      <c r="H776" s="1037"/>
      <c r="I776" s="859"/>
    </row>
    <row r="777" spans="1:9" x14ac:dyDescent="0.25">
      <c r="A777" s="821"/>
      <c r="B777" s="821"/>
      <c r="C777" s="1188"/>
      <c r="D777" s="957"/>
      <c r="E777" s="986"/>
      <c r="F777" s="986"/>
      <c r="G777" s="1152"/>
      <c r="H777" s="1037"/>
      <c r="I777" s="859"/>
    </row>
    <row r="778" spans="1:9" x14ac:dyDescent="0.25">
      <c r="A778" s="821"/>
      <c r="B778" s="821"/>
      <c r="C778" s="1188"/>
      <c r="D778" s="957"/>
      <c r="E778" s="986"/>
      <c r="F778" s="986"/>
      <c r="G778" s="1152"/>
      <c r="H778" s="1037"/>
      <c r="I778" s="859"/>
    </row>
    <row r="779" spans="1:9" x14ac:dyDescent="0.25">
      <c r="D779" s="1151"/>
      <c r="E779" s="1154"/>
      <c r="F779" s="1154"/>
      <c r="G779" s="1152"/>
      <c r="H779" s="1037"/>
      <c r="I779" s="911"/>
    </row>
    <row r="780" spans="1:9" x14ac:dyDescent="0.25">
      <c r="D780" s="1151"/>
      <c r="E780" s="1154"/>
      <c r="F780" s="1154"/>
      <c r="G780" s="1152"/>
      <c r="H780" s="1037"/>
      <c r="I780" s="911"/>
    </row>
    <row r="781" spans="1:9" x14ac:dyDescent="0.25">
      <c r="D781" s="1151"/>
      <c r="E781" s="1154"/>
      <c r="F781" s="1154"/>
      <c r="G781" s="1152"/>
      <c r="H781" s="1037"/>
      <c r="I781" s="911"/>
    </row>
    <row r="782" spans="1:9" x14ac:dyDescent="0.25">
      <c r="D782" s="1151"/>
      <c r="E782" s="1154"/>
      <c r="F782" s="1154"/>
      <c r="G782" s="1152"/>
      <c r="H782" s="1037"/>
      <c r="I782" s="911"/>
    </row>
    <row r="783" spans="1:9" x14ac:dyDescent="0.25">
      <c r="D783" s="1151"/>
      <c r="E783" s="1154"/>
      <c r="F783" s="1154"/>
      <c r="G783" s="1152"/>
      <c r="H783" s="1037"/>
      <c r="I783" s="911"/>
    </row>
    <row r="784" spans="1:9" x14ac:dyDescent="0.25">
      <c r="D784" s="1151"/>
      <c r="E784" s="1154"/>
      <c r="F784" s="1154"/>
      <c r="G784" s="1152"/>
      <c r="H784" s="1037"/>
      <c r="I784" s="911"/>
    </row>
    <row r="785" spans="1:9" x14ac:dyDescent="0.25">
      <c r="A785" s="821"/>
      <c r="B785" s="821"/>
      <c r="C785" s="1188"/>
      <c r="D785" s="957"/>
      <c r="E785" s="986"/>
      <c r="F785" s="986"/>
      <c r="G785" s="958"/>
      <c r="H785" s="1037"/>
      <c r="I785" s="859"/>
    </row>
    <row r="786" spans="1:9" x14ac:dyDescent="0.25">
      <c r="A786" s="821"/>
      <c r="B786" s="821"/>
      <c r="C786" s="1188"/>
      <c r="D786" s="957"/>
      <c r="E786" s="986"/>
      <c r="F786" s="986"/>
      <c r="G786" s="958"/>
      <c r="H786" s="1037"/>
      <c r="I786" s="859"/>
    </row>
    <row r="787" spans="1:9" x14ac:dyDescent="0.25">
      <c r="A787" s="821"/>
      <c r="B787" s="821"/>
      <c r="C787" s="1188"/>
      <c r="D787" s="957"/>
      <c r="E787" s="986"/>
      <c r="F787" s="986"/>
      <c r="G787" s="958"/>
      <c r="H787" s="1037"/>
      <c r="I787" s="859"/>
    </row>
    <row r="788" spans="1:9" x14ac:dyDescent="0.25">
      <c r="A788" s="821"/>
      <c r="B788" s="821"/>
      <c r="C788" s="1188"/>
      <c r="D788" s="957"/>
      <c r="E788" s="986"/>
      <c r="F788" s="986"/>
      <c r="G788" s="958"/>
      <c r="H788" s="1037"/>
      <c r="I788" s="859"/>
    </row>
    <row r="789" spans="1:9" x14ac:dyDescent="0.25">
      <c r="A789" s="821"/>
      <c r="B789" s="821"/>
      <c r="C789" s="1188"/>
      <c r="D789" s="957"/>
      <c r="E789" s="986"/>
      <c r="F789" s="986"/>
      <c r="G789" s="1152"/>
      <c r="H789" s="1037"/>
      <c r="I789" s="859"/>
    </row>
    <row r="790" spans="1:9" x14ac:dyDescent="0.25">
      <c r="D790" s="1151"/>
      <c r="E790" s="1154"/>
      <c r="F790" s="1154"/>
      <c r="G790" s="1152"/>
      <c r="H790" s="1037"/>
      <c r="I790" s="911"/>
    </row>
    <row r="791" spans="1:9" x14ac:dyDescent="0.25">
      <c r="D791" s="1151"/>
      <c r="E791" s="1154"/>
      <c r="F791" s="1154"/>
      <c r="G791" s="1152"/>
      <c r="H791" s="1037"/>
      <c r="I791" s="911"/>
    </row>
    <row r="792" spans="1:9" x14ac:dyDescent="0.25">
      <c r="D792" s="1151"/>
      <c r="E792" s="1154"/>
      <c r="F792" s="1154"/>
      <c r="G792" s="1152"/>
      <c r="H792" s="1037"/>
      <c r="I792" s="911"/>
    </row>
    <row r="793" spans="1:9" x14ac:dyDescent="0.25">
      <c r="D793" s="1151"/>
      <c r="E793" s="1154"/>
      <c r="F793" s="1154"/>
      <c r="G793" s="1152"/>
      <c r="H793" s="1037"/>
      <c r="I793" s="911"/>
    </row>
    <row r="794" spans="1:9" x14ac:dyDescent="0.25">
      <c r="D794" s="1151"/>
      <c r="E794" s="1154"/>
      <c r="F794" s="1154"/>
      <c r="G794" s="1152"/>
      <c r="H794" s="1037"/>
      <c r="I794" s="911"/>
    </row>
    <row r="795" spans="1:9" x14ac:dyDescent="0.25">
      <c r="D795" s="1151"/>
      <c r="E795" s="1154"/>
      <c r="F795" s="1154"/>
      <c r="G795" s="1152"/>
      <c r="H795" s="1037"/>
      <c r="I795" s="911"/>
    </row>
    <row r="796" spans="1:9" x14ac:dyDescent="0.25">
      <c r="D796" s="1151"/>
      <c r="E796" s="1154"/>
      <c r="F796" s="1154"/>
      <c r="G796" s="1152"/>
      <c r="H796" s="1037"/>
      <c r="I796" s="911"/>
    </row>
    <row r="797" spans="1:9" x14ac:dyDescent="0.25">
      <c r="D797" s="1151"/>
      <c r="E797" s="1154"/>
      <c r="F797" s="1154"/>
      <c r="G797" s="1152"/>
      <c r="H797" s="1037"/>
      <c r="I797" s="911"/>
    </row>
    <row r="798" spans="1:9" x14ac:dyDescent="0.25">
      <c r="D798" s="1151"/>
      <c r="E798" s="1154"/>
      <c r="F798" s="1154"/>
      <c r="G798" s="1152"/>
      <c r="H798" s="1037"/>
      <c r="I798" s="911"/>
    </row>
    <row r="799" spans="1:9" x14ac:dyDescent="0.25">
      <c r="A799" s="821"/>
      <c r="D799" s="957"/>
      <c r="E799" s="986"/>
      <c r="F799" s="986"/>
      <c r="G799" s="958"/>
      <c r="H799" s="1037"/>
      <c r="I799" s="911"/>
    </row>
    <row r="800" spans="1:9" x14ac:dyDescent="0.25">
      <c r="A800" s="821"/>
      <c r="D800" s="957"/>
      <c r="E800" s="986"/>
      <c r="F800" s="986"/>
      <c r="G800" s="958"/>
      <c r="H800" s="1037"/>
      <c r="I800" s="911"/>
    </row>
    <row r="801" spans="1:9" x14ac:dyDescent="0.25">
      <c r="A801" s="821"/>
      <c r="D801" s="957"/>
      <c r="E801" s="986"/>
      <c r="F801" s="986"/>
      <c r="G801" s="958"/>
      <c r="H801" s="1037"/>
      <c r="I801" s="911"/>
    </row>
    <row r="802" spans="1:9" x14ac:dyDescent="0.25">
      <c r="A802" s="821"/>
      <c r="D802" s="957"/>
      <c r="E802" s="986"/>
      <c r="F802" s="986"/>
      <c r="G802" s="958"/>
      <c r="H802" s="1037"/>
      <c r="I802" s="911"/>
    </row>
    <row r="803" spans="1:9" x14ac:dyDescent="0.25">
      <c r="A803" s="821"/>
      <c r="B803" s="821"/>
      <c r="C803" s="1188"/>
      <c r="D803" s="957"/>
      <c r="E803" s="986"/>
      <c r="F803" s="986"/>
      <c r="G803" s="1152"/>
      <c r="H803" s="1037"/>
      <c r="I803" s="859"/>
    </row>
    <row r="804" spans="1:9" x14ac:dyDescent="0.25">
      <c r="D804" s="1151"/>
      <c r="E804" s="1154"/>
      <c r="F804" s="1154"/>
      <c r="G804" s="1152"/>
      <c r="H804" s="1037"/>
      <c r="I804" s="911"/>
    </row>
    <row r="805" spans="1:9" x14ac:dyDescent="0.25">
      <c r="D805" s="1151"/>
      <c r="E805" s="1154"/>
      <c r="F805" s="1154"/>
      <c r="G805" s="1152"/>
      <c r="H805" s="1037"/>
      <c r="I805" s="911"/>
    </row>
    <row r="806" spans="1:9" x14ac:dyDescent="0.25">
      <c r="D806" s="1151"/>
      <c r="E806" s="1154"/>
      <c r="F806" s="1154"/>
      <c r="G806" s="1152"/>
      <c r="H806" s="1037"/>
      <c r="I806" s="911"/>
    </row>
    <row r="807" spans="1:9" x14ac:dyDescent="0.25">
      <c r="A807" s="821"/>
      <c r="D807" s="957"/>
      <c r="E807" s="986"/>
      <c r="F807" s="986"/>
      <c r="G807" s="958"/>
      <c r="H807" s="1037"/>
      <c r="I807" s="911"/>
    </row>
    <row r="808" spans="1:9" x14ac:dyDescent="0.25">
      <c r="A808" s="821"/>
      <c r="D808" s="957"/>
      <c r="E808" s="986"/>
      <c r="F808" s="986"/>
      <c r="G808" s="958"/>
      <c r="H808" s="1037"/>
      <c r="I808" s="911"/>
    </row>
    <row r="809" spans="1:9" x14ac:dyDescent="0.25">
      <c r="A809" s="821"/>
      <c r="B809" s="821"/>
      <c r="C809" s="1188"/>
      <c r="D809" s="957"/>
      <c r="E809" s="986"/>
      <c r="F809" s="986"/>
      <c r="G809" s="1152"/>
      <c r="H809" s="1037"/>
      <c r="I809" s="859"/>
    </row>
    <row r="810" spans="1:9" x14ac:dyDescent="0.25">
      <c r="A810" s="821"/>
      <c r="D810" s="957"/>
      <c r="E810" s="986"/>
      <c r="F810" s="986"/>
      <c r="G810" s="958"/>
      <c r="H810" s="1037"/>
      <c r="I810" s="911"/>
    </row>
    <row r="811" spans="1:9" x14ac:dyDescent="0.25">
      <c r="A811" s="821"/>
      <c r="D811" s="957"/>
      <c r="E811" s="986"/>
      <c r="F811" s="986"/>
      <c r="G811" s="958"/>
      <c r="H811" s="1037"/>
      <c r="I811" s="911"/>
    </row>
    <row r="812" spans="1:9" x14ac:dyDescent="0.25">
      <c r="A812" s="821"/>
      <c r="D812" s="1151"/>
      <c r="E812" s="986"/>
      <c r="F812" s="986"/>
      <c r="G812" s="1152"/>
      <c r="H812" s="1037"/>
      <c r="I812" s="911"/>
    </row>
    <row r="813" spans="1:9" x14ac:dyDescent="0.25">
      <c r="A813" s="821"/>
      <c r="B813" s="821"/>
      <c r="C813" s="1188"/>
      <c r="D813" s="957"/>
      <c r="E813" s="986"/>
      <c r="F813" s="986"/>
      <c r="G813" s="1152"/>
      <c r="H813" s="1037"/>
      <c r="I813" s="859"/>
    </row>
    <row r="814" spans="1:9" x14ac:dyDescent="0.25">
      <c r="A814" s="821"/>
      <c r="B814" s="821"/>
      <c r="C814" s="1188"/>
      <c r="D814" s="957"/>
      <c r="E814" s="986"/>
      <c r="F814" s="986"/>
      <c r="G814" s="1152"/>
      <c r="H814" s="1037"/>
      <c r="I814" s="859"/>
    </row>
    <row r="815" spans="1:9" x14ac:dyDescent="0.25">
      <c r="A815" s="821"/>
      <c r="B815" s="821"/>
      <c r="C815" s="1188"/>
      <c r="D815" s="957"/>
      <c r="E815" s="986"/>
      <c r="F815" s="986"/>
      <c r="G815" s="1152"/>
      <c r="H815" s="1037"/>
      <c r="I815" s="859"/>
    </row>
    <row r="816" spans="1:9" x14ac:dyDescent="0.25">
      <c r="A816" s="821"/>
      <c r="B816" s="821"/>
      <c r="C816" s="1188"/>
      <c r="D816" s="957"/>
      <c r="E816" s="986"/>
      <c r="F816" s="986"/>
      <c r="G816" s="1152"/>
      <c r="H816" s="1037"/>
      <c r="I816" s="859"/>
    </row>
    <row r="817" spans="1:9" x14ac:dyDescent="0.25">
      <c r="A817" s="821"/>
      <c r="B817" s="821"/>
      <c r="C817" s="1188"/>
      <c r="D817" s="957"/>
      <c r="E817" s="986"/>
      <c r="F817" s="986"/>
      <c r="G817" s="1152"/>
      <c r="H817" s="1037"/>
      <c r="I817" s="859"/>
    </row>
    <row r="818" spans="1:9" x14ac:dyDescent="0.25">
      <c r="A818" s="821"/>
      <c r="B818" s="821"/>
      <c r="C818" s="1188"/>
      <c r="D818" s="957"/>
      <c r="E818" s="986"/>
      <c r="F818" s="986"/>
      <c r="G818" s="1152"/>
      <c r="H818" s="1037"/>
      <c r="I818" s="859"/>
    </row>
    <row r="819" spans="1:9" x14ac:dyDescent="0.25">
      <c r="A819" s="821"/>
      <c r="D819" s="1151"/>
      <c r="E819" s="986"/>
      <c r="F819" s="986"/>
      <c r="G819" s="1152"/>
      <c r="H819" s="1037"/>
      <c r="I819" s="911"/>
    </row>
    <row r="820" spans="1:9" x14ac:dyDescent="0.25">
      <c r="A820" s="821"/>
      <c r="D820" s="1151"/>
      <c r="E820" s="986"/>
      <c r="F820" s="986"/>
      <c r="G820" s="1152"/>
      <c r="H820" s="1037"/>
      <c r="I820" s="911"/>
    </row>
    <row r="821" spans="1:9" x14ac:dyDescent="0.25">
      <c r="A821" s="821"/>
      <c r="D821" s="1151"/>
      <c r="E821" s="986"/>
      <c r="F821" s="986"/>
      <c r="G821" s="1152"/>
      <c r="H821" s="1037"/>
      <c r="I821" s="911"/>
    </row>
    <row r="822" spans="1:9" x14ac:dyDescent="0.25">
      <c r="A822" s="821"/>
      <c r="D822" s="1151"/>
      <c r="E822" s="986"/>
      <c r="F822" s="986"/>
      <c r="G822" s="1152"/>
      <c r="H822" s="1037"/>
      <c r="I822" s="911"/>
    </row>
    <row r="823" spans="1:9" x14ac:dyDescent="0.25">
      <c r="A823" s="821"/>
      <c r="D823" s="1151"/>
      <c r="E823" s="986"/>
      <c r="F823" s="986"/>
      <c r="G823" s="1152"/>
      <c r="H823" s="1037"/>
      <c r="I823" s="911"/>
    </row>
    <row r="824" spans="1:9" x14ac:dyDescent="0.25">
      <c r="A824" s="821"/>
      <c r="D824" s="1151"/>
      <c r="E824" s="986"/>
      <c r="F824" s="986"/>
      <c r="G824" s="1152"/>
      <c r="H824" s="1037"/>
      <c r="I824" s="911"/>
    </row>
    <row r="825" spans="1:9" x14ac:dyDescent="0.25">
      <c r="A825" s="821"/>
      <c r="B825" s="821"/>
      <c r="C825" s="1188"/>
      <c r="D825" s="957"/>
      <c r="E825" s="986"/>
      <c r="F825" s="986"/>
      <c r="G825" s="1152"/>
      <c r="H825" s="1037"/>
      <c r="I825" s="859"/>
    </row>
    <row r="826" spans="1:9" x14ac:dyDescent="0.25">
      <c r="A826" s="821"/>
      <c r="B826" s="821"/>
      <c r="C826" s="1188"/>
      <c r="D826" s="957"/>
      <c r="E826" s="986"/>
      <c r="F826" s="986"/>
      <c r="G826" s="1152"/>
      <c r="H826" s="1037"/>
      <c r="I826" s="859"/>
    </row>
    <row r="827" spans="1:9" x14ac:dyDescent="0.25">
      <c r="D827" s="1151"/>
      <c r="E827" s="1154"/>
      <c r="F827" s="1154"/>
      <c r="G827" s="1152"/>
      <c r="H827" s="1037"/>
      <c r="I827" s="911"/>
    </row>
    <row r="828" spans="1:9" x14ac:dyDescent="0.25">
      <c r="D828" s="1151"/>
      <c r="E828" s="1154"/>
      <c r="F828" s="1154"/>
      <c r="G828" s="1152"/>
      <c r="H828" s="1037"/>
      <c r="I828" s="911"/>
    </row>
    <row r="829" spans="1:9" x14ac:dyDescent="0.25">
      <c r="D829" s="1151"/>
      <c r="E829" s="1154"/>
      <c r="F829" s="1154"/>
      <c r="G829" s="1152"/>
      <c r="H829" s="1037"/>
      <c r="I829" s="911"/>
    </row>
    <row r="830" spans="1:9" x14ac:dyDescent="0.25">
      <c r="D830" s="1151"/>
      <c r="E830" s="1154"/>
      <c r="F830" s="1154"/>
      <c r="G830" s="1152"/>
      <c r="H830" s="1037"/>
      <c r="I830" s="911"/>
    </row>
    <row r="831" spans="1:9" x14ac:dyDescent="0.25">
      <c r="D831" s="1151"/>
      <c r="E831" s="1154"/>
      <c r="F831" s="1154"/>
      <c r="G831" s="1152"/>
      <c r="H831" s="1037"/>
      <c r="I831" s="911"/>
    </row>
    <row r="832" spans="1:9" x14ac:dyDescent="0.25">
      <c r="D832" s="1151"/>
      <c r="E832" s="1154"/>
      <c r="F832" s="1154"/>
      <c r="G832" s="1152"/>
      <c r="H832" s="1037"/>
      <c r="I832" s="911"/>
    </row>
    <row r="833" spans="1:9" x14ac:dyDescent="0.25">
      <c r="A833" s="821"/>
      <c r="B833" s="821"/>
      <c r="C833" s="1188"/>
      <c r="D833" s="957"/>
      <c r="E833" s="986"/>
      <c r="F833" s="986"/>
      <c r="G833" s="958"/>
      <c r="H833" s="1037"/>
      <c r="I833" s="859"/>
    </row>
    <row r="834" spans="1:9" x14ac:dyDescent="0.25">
      <c r="A834" s="821"/>
      <c r="B834" s="821"/>
      <c r="C834" s="1188"/>
      <c r="D834" s="957"/>
      <c r="E834" s="986"/>
      <c r="F834" s="986"/>
      <c r="G834" s="958"/>
      <c r="H834" s="1037"/>
      <c r="I834" s="859"/>
    </row>
    <row r="835" spans="1:9" x14ac:dyDescent="0.25">
      <c r="A835" s="821"/>
      <c r="B835" s="821"/>
      <c r="C835" s="1188"/>
      <c r="D835" s="957"/>
      <c r="E835" s="986"/>
      <c r="F835" s="986"/>
      <c r="G835" s="958"/>
      <c r="H835" s="1037"/>
      <c r="I835" s="859"/>
    </row>
    <row r="836" spans="1:9" x14ac:dyDescent="0.25">
      <c r="A836" s="821"/>
      <c r="B836" s="821"/>
      <c r="C836" s="1188"/>
      <c r="D836" s="957"/>
      <c r="E836" s="986"/>
      <c r="F836" s="986"/>
      <c r="G836" s="958"/>
      <c r="H836" s="1037"/>
      <c r="I836" s="859"/>
    </row>
    <row r="837" spans="1:9" x14ac:dyDescent="0.25">
      <c r="A837" s="821"/>
      <c r="B837" s="821"/>
      <c r="C837" s="1188"/>
      <c r="D837" s="957"/>
      <c r="E837" s="986"/>
      <c r="F837" s="986"/>
      <c r="G837" s="958"/>
      <c r="H837" s="1037"/>
      <c r="I837" s="859"/>
    </row>
    <row r="838" spans="1:9" x14ac:dyDescent="0.25">
      <c r="D838" s="1151"/>
      <c r="E838" s="1154"/>
      <c r="F838" s="1154"/>
      <c r="G838" s="1152"/>
      <c r="H838" s="1037"/>
      <c r="I838" s="911"/>
    </row>
    <row r="839" spans="1:9" x14ac:dyDescent="0.25">
      <c r="C839" s="1188"/>
      <c r="D839" s="1151"/>
      <c r="E839" s="1154"/>
      <c r="F839" s="1154"/>
      <c r="G839" s="1152"/>
      <c r="H839" s="1037"/>
      <c r="I839" s="859"/>
    </row>
    <row r="840" spans="1:9" x14ac:dyDescent="0.25">
      <c r="D840" s="1151"/>
      <c r="E840" s="1154"/>
      <c r="F840" s="1154"/>
      <c r="G840" s="1152"/>
      <c r="H840" s="1037"/>
      <c r="I840" s="911"/>
    </row>
    <row r="841" spans="1:9" x14ac:dyDescent="0.25">
      <c r="D841" s="1151"/>
      <c r="E841" s="1154"/>
      <c r="F841" s="1154"/>
      <c r="G841" s="1152"/>
      <c r="H841" s="1037"/>
      <c r="I841" s="911"/>
    </row>
    <row r="842" spans="1:9" x14ac:dyDescent="0.25">
      <c r="D842" s="1151"/>
      <c r="E842" s="1154"/>
      <c r="F842" s="1154"/>
      <c r="G842" s="1152"/>
      <c r="H842" s="1037"/>
      <c r="I842" s="911"/>
    </row>
    <row r="843" spans="1:9" x14ac:dyDescent="0.25">
      <c r="D843" s="1151"/>
      <c r="E843" s="1154"/>
      <c r="F843" s="1154"/>
      <c r="G843" s="1152"/>
      <c r="H843" s="1037"/>
      <c r="I843" s="911"/>
    </row>
    <row r="844" spans="1:9" x14ac:dyDescent="0.25">
      <c r="D844" s="1151"/>
      <c r="E844" s="1154"/>
      <c r="F844" s="1154"/>
      <c r="G844" s="1152"/>
      <c r="H844" s="1037"/>
      <c r="I844" s="911"/>
    </row>
    <row r="845" spans="1:9" x14ac:dyDescent="0.25">
      <c r="D845" s="1151"/>
      <c r="E845" s="1154"/>
      <c r="F845" s="1154"/>
      <c r="G845" s="1152"/>
      <c r="H845" s="1037"/>
      <c r="I845" s="911"/>
    </row>
    <row r="846" spans="1:9" x14ac:dyDescent="0.25">
      <c r="A846" s="821"/>
      <c r="D846" s="957"/>
      <c r="E846" s="986"/>
      <c r="F846" s="986"/>
      <c r="G846" s="958"/>
      <c r="H846" s="1037"/>
      <c r="I846" s="911"/>
    </row>
    <row r="847" spans="1:9" x14ac:dyDescent="0.25">
      <c r="A847" s="821"/>
      <c r="D847" s="957"/>
      <c r="E847" s="986"/>
      <c r="F847" s="986"/>
      <c r="G847" s="958"/>
      <c r="H847" s="1037"/>
      <c r="I847" s="911"/>
    </row>
    <row r="848" spans="1:9" x14ac:dyDescent="0.25">
      <c r="A848" s="821"/>
      <c r="D848" s="957"/>
      <c r="E848" s="986"/>
      <c r="F848" s="986"/>
      <c r="G848" s="958"/>
      <c r="H848" s="1037"/>
      <c r="I848" s="911"/>
    </row>
    <row r="849" spans="1:9" x14ac:dyDescent="0.25">
      <c r="A849" s="821"/>
      <c r="D849" s="957"/>
      <c r="E849" s="986"/>
      <c r="F849" s="986"/>
      <c r="G849" s="958"/>
      <c r="H849" s="1037"/>
      <c r="I849" s="911"/>
    </row>
    <row r="850" spans="1:9" x14ac:dyDescent="0.25">
      <c r="A850" s="821"/>
      <c r="D850" s="957"/>
      <c r="E850" s="986"/>
      <c r="F850" s="986"/>
      <c r="G850" s="958"/>
      <c r="H850" s="1037"/>
      <c r="I850" s="911"/>
    </row>
    <row r="851" spans="1:9" x14ac:dyDescent="0.25">
      <c r="D851" s="1151"/>
      <c r="E851" s="1154"/>
      <c r="F851" s="1154"/>
      <c r="G851" s="1152"/>
      <c r="H851" s="1037"/>
      <c r="I851" s="911"/>
    </row>
    <row r="852" spans="1:9" x14ac:dyDescent="0.25">
      <c r="D852" s="1151"/>
      <c r="E852" s="1154"/>
      <c r="F852" s="1154"/>
      <c r="G852" s="1152"/>
      <c r="H852" s="1037"/>
      <c r="I852" s="911"/>
    </row>
    <row r="853" spans="1:9" x14ac:dyDescent="0.25">
      <c r="D853" s="1151"/>
      <c r="E853" s="1154"/>
      <c r="F853" s="1154"/>
      <c r="G853" s="1152"/>
      <c r="H853" s="1037"/>
      <c r="I853" s="911"/>
    </row>
    <row r="854" spans="1:9" x14ac:dyDescent="0.25">
      <c r="A854" s="821"/>
      <c r="B854" s="821"/>
      <c r="C854" s="1188"/>
      <c r="D854" s="957"/>
      <c r="E854" s="986"/>
      <c r="F854" s="986"/>
      <c r="G854" s="958"/>
      <c r="H854" s="1037"/>
      <c r="I854" s="859"/>
    </row>
    <row r="855" spans="1:9" x14ac:dyDescent="0.25">
      <c r="A855" s="821"/>
      <c r="B855" s="821"/>
      <c r="C855" s="1188"/>
      <c r="D855" s="957"/>
      <c r="E855" s="986"/>
      <c r="F855" s="986"/>
      <c r="G855" s="958"/>
      <c r="H855" s="1037"/>
      <c r="I855" s="859"/>
    </row>
    <row r="856" spans="1:9" x14ac:dyDescent="0.25">
      <c r="A856" s="821"/>
      <c r="D856" s="957"/>
      <c r="E856" s="986"/>
      <c r="F856" s="986"/>
      <c r="G856" s="958"/>
      <c r="H856" s="1037"/>
      <c r="I856" s="911"/>
    </row>
    <row r="857" spans="1:9" x14ac:dyDescent="0.25">
      <c r="A857" s="821"/>
      <c r="D857" s="957"/>
      <c r="E857" s="986"/>
      <c r="F857" s="986"/>
      <c r="G857" s="958"/>
      <c r="H857" s="1037"/>
      <c r="I857" s="911"/>
    </row>
    <row r="858" spans="1:9" x14ac:dyDescent="0.25">
      <c r="A858" s="821"/>
      <c r="D858" s="957"/>
      <c r="E858" s="986"/>
      <c r="F858" s="986"/>
      <c r="G858" s="958"/>
      <c r="H858" s="1037"/>
      <c r="I858" s="911"/>
    </row>
    <row r="859" spans="1:9" x14ac:dyDescent="0.25">
      <c r="A859" s="821"/>
      <c r="D859" s="957"/>
      <c r="E859" s="986"/>
      <c r="F859" s="986"/>
      <c r="G859" s="958"/>
      <c r="H859" s="1037"/>
      <c r="I859" s="911"/>
    </row>
    <row r="860" spans="1:9" x14ac:dyDescent="0.25">
      <c r="A860" s="821"/>
      <c r="D860" s="957"/>
      <c r="E860" s="986"/>
      <c r="F860" s="986"/>
      <c r="G860" s="958"/>
      <c r="H860" s="1037"/>
      <c r="I860" s="911"/>
    </row>
    <row r="861" spans="1:9" x14ac:dyDescent="0.25">
      <c r="A861" s="821"/>
      <c r="D861" s="1151"/>
      <c r="E861" s="986"/>
      <c r="F861" s="986"/>
      <c r="G861" s="1152"/>
      <c r="H861" s="1037"/>
      <c r="I861" s="911"/>
    </row>
    <row r="862" spans="1:9" x14ac:dyDescent="0.25">
      <c r="A862" s="821"/>
      <c r="D862" s="1151"/>
      <c r="E862" s="986"/>
      <c r="F862" s="986"/>
      <c r="G862" s="1152"/>
      <c r="H862" s="1037"/>
      <c r="I862" s="911"/>
    </row>
    <row r="863" spans="1:9" x14ac:dyDescent="0.25">
      <c r="A863" s="821"/>
      <c r="D863" s="1151"/>
      <c r="E863" s="986"/>
      <c r="F863" s="986"/>
      <c r="G863" s="1152"/>
      <c r="H863" s="1037"/>
      <c r="I863" s="911"/>
    </row>
    <row r="864" spans="1:9" x14ac:dyDescent="0.25">
      <c r="A864" s="821"/>
      <c r="D864" s="1151"/>
      <c r="E864" s="986"/>
      <c r="F864" s="986"/>
      <c r="G864" s="1152"/>
      <c r="H864" s="1037"/>
      <c r="I864" s="911"/>
    </row>
    <row r="865" spans="1:9" x14ac:dyDescent="0.25">
      <c r="A865" s="821"/>
      <c r="D865" s="1151"/>
      <c r="E865" s="986"/>
      <c r="F865" s="986"/>
      <c r="G865" s="1152"/>
      <c r="H865" s="1037"/>
      <c r="I865" s="911"/>
    </row>
    <row r="866" spans="1:9" x14ac:dyDescent="0.25">
      <c r="A866" s="821"/>
      <c r="D866" s="1151"/>
      <c r="E866" s="986"/>
      <c r="F866" s="986"/>
      <c r="G866" s="1152"/>
      <c r="H866" s="1037"/>
      <c r="I866" s="911"/>
    </row>
    <row r="867" spans="1:9" x14ac:dyDescent="0.25">
      <c r="A867" s="821"/>
      <c r="D867" s="1151"/>
      <c r="E867" s="986"/>
      <c r="F867" s="986"/>
      <c r="G867" s="1152"/>
      <c r="H867" s="1037"/>
      <c r="I867" s="911"/>
    </row>
    <row r="868" spans="1:9" x14ac:dyDescent="0.25">
      <c r="A868" s="821"/>
      <c r="D868" s="1151"/>
      <c r="E868" s="986"/>
      <c r="F868" s="986"/>
      <c r="G868" s="1152"/>
      <c r="H868" s="1037"/>
      <c r="I868" s="911"/>
    </row>
    <row r="869" spans="1:9" x14ac:dyDescent="0.25">
      <c r="A869" s="821"/>
      <c r="D869" s="1151"/>
      <c r="E869" s="986"/>
      <c r="F869" s="986"/>
      <c r="G869" s="1152"/>
      <c r="H869" s="1037"/>
      <c r="I869" s="911"/>
    </row>
    <row r="870" spans="1:9" x14ac:dyDescent="0.25">
      <c r="A870" s="821"/>
      <c r="D870" s="1151"/>
      <c r="E870" s="986"/>
      <c r="F870" s="986"/>
      <c r="G870" s="1152"/>
      <c r="H870" s="1037"/>
      <c r="I870" s="911"/>
    </row>
    <row r="871" spans="1:9" x14ac:dyDescent="0.25">
      <c r="A871" s="821"/>
      <c r="D871" s="1151"/>
      <c r="E871" s="986"/>
      <c r="F871" s="986"/>
      <c r="G871" s="1152"/>
      <c r="H871" s="1037"/>
      <c r="I871" s="911"/>
    </row>
    <row r="872" spans="1:9" x14ac:dyDescent="0.25">
      <c r="A872" s="821"/>
      <c r="D872" s="1151"/>
      <c r="E872" s="986"/>
      <c r="F872" s="986"/>
      <c r="G872" s="1152"/>
      <c r="H872" s="1037"/>
      <c r="I872" s="911"/>
    </row>
    <row r="873" spans="1:9" x14ac:dyDescent="0.25">
      <c r="A873" s="821"/>
      <c r="B873" s="821"/>
      <c r="C873" s="1188"/>
      <c r="D873" s="957"/>
      <c r="E873" s="986"/>
      <c r="F873" s="986"/>
      <c r="G873" s="1152"/>
      <c r="H873" s="1037"/>
      <c r="I873" s="859"/>
    </row>
    <row r="874" spans="1:9" x14ac:dyDescent="0.25">
      <c r="A874" s="821"/>
      <c r="B874" s="821"/>
      <c r="C874" s="1188"/>
      <c r="D874" s="957"/>
      <c r="E874" s="986"/>
      <c r="F874" s="986"/>
      <c r="G874" s="1152"/>
      <c r="H874" s="1037"/>
      <c r="I874" s="859"/>
    </row>
    <row r="875" spans="1:9" x14ac:dyDescent="0.25">
      <c r="D875" s="1151"/>
      <c r="E875" s="1154"/>
      <c r="F875" s="1154"/>
      <c r="G875" s="1152"/>
      <c r="H875" s="1037"/>
      <c r="I875" s="911"/>
    </row>
    <row r="876" spans="1:9" x14ac:dyDescent="0.25">
      <c r="D876" s="1151"/>
      <c r="E876" s="1154"/>
      <c r="F876" s="1154"/>
      <c r="G876" s="1152"/>
      <c r="H876" s="1037"/>
      <c r="I876" s="911"/>
    </row>
    <row r="877" spans="1:9" x14ac:dyDescent="0.25">
      <c r="D877" s="1151"/>
      <c r="E877" s="1154"/>
      <c r="F877" s="1154"/>
      <c r="G877" s="1152"/>
      <c r="H877" s="1037"/>
      <c r="I877" s="911"/>
    </row>
    <row r="878" spans="1:9" x14ac:dyDescent="0.25">
      <c r="D878" s="1151"/>
      <c r="E878" s="1154"/>
      <c r="F878" s="1154"/>
      <c r="G878" s="1152"/>
      <c r="H878" s="1037"/>
    </row>
    <row r="879" spans="1:9" x14ac:dyDescent="0.25">
      <c r="D879" s="1151"/>
      <c r="E879" s="1154"/>
      <c r="F879" s="1154"/>
      <c r="G879" s="1152"/>
      <c r="H879" s="1037"/>
    </row>
    <row r="880" spans="1:9" x14ac:dyDescent="0.25">
      <c r="D880" s="1151"/>
      <c r="E880" s="1154"/>
      <c r="F880" s="1154"/>
      <c r="G880" s="1152"/>
      <c r="H880" s="1037"/>
    </row>
    <row r="881" spans="1:9" x14ac:dyDescent="0.25">
      <c r="A881" s="821"/>
      <c r="B881" s="821"/>
      <c r="C881" s="1188"/>
      <c r="D881" s="957"/>
      <c r="E881" s="986"/>
      <c r="F881" s="986"/>
      <c r="G881" s="958"/>
      <c r="H881" s="1037"/>
      <c r="I881" s="864"/>
    </row>
    <row r="882" spans="1:9" x14ac:dyDescent="0.25">
      <c r="A882" s="821"/>
      <c r="B882" s="821"/>
      <c r="C882" s="1188"/>
      <c r="D882" s="957"/>
      <c r="E882" s="986"/>
      <c r="F882" s="986"/>
      <c r="G882" s="958"/>
      <c r="H882" s="1037"/>
      <c r="I882" s="864"/>
    </row>
    <row r="883" spans="1:9" x14ac:dyDescent="0.25">
      <c r="A883" s="821"/>
      <c r="B883" s="821"/>
      <c r="C883" s="1188"/>
      <c r="D883" s="957"/>
      <c r="E883" s="986"/>
      <c r="F883" s="986"/>
      <c r="G883" s="958"/>
      <c r="H883" s="1037"/>
      <c r="I883" s="864"/>
    </row>
    <row r="884" spans="1:9" x14ac:dyDescent="0.25">
      <c r="A884" s="821"/>
      <c r="B884" s="821"/>
      <c r="C884" s="1188"/>
      <c r="D884" s="957"/>
      <c r="E884" s="986"/>
      <c r="F884" s="986"/>
      <c r="G884" s="958"/>
      <c r="H884" s="1037"/>
      <c r="I884" s="864"/>
    </row>
    <row r="885" spans="1:9" x14ac:dyDescent="0.25">
      <c r="D885" s="1151"/>
      <c r="E885" s="1154"/>
      <c r="F885" s="1154"/>
      <c r="G885" s="1152"/>
      <c r="H885" s="1037"/>
    </row>
    <row r="886" spans="1:9" x14ac:dyDescent="0.25">
      <c r="A886" s="821"/>
      <c r="D886" s="1151"/>
      <c r="E886" s="1154"/>
      <c r="F886" s="1154"/>
      <c r="G886" s="1152"/>
      <c r="H886" s="1037"/>
    </row>
    <row r="887" spans="1:9" x14ac:dyDescent="0.25">
      <c r="C887" s="1188"/>
      <c r="D887" s="1151"/>
      <c r="E887" s="1154"/>
      <c r="F887" s="1154"/>
      <c r="G887" s="1152"/>
      <c r="H887" s="1037"/>
      <c r="I887" s="864"/>
    </row>
    <row r="888" spans="1:9" x14ac:dyDescent="0.25">
      <c r="C888" s="1188"/>
      <c r="D888" s="1151"/>
      <c r="E888" s="1154"/>
      <c r="F888" s="1154"/>
      <c r="G888" s="1152"/>
      <c r="H888" s="1037"/>
      <c r="I888" s="864"/>
    </row>
    <row r="889" spans="1:9" x14ac:dyDescent="0.25">
      <c r="C889" s="1188"/>
      <c r="D889" s="1151"/>
      <c r="E889" s="1154"/>
      <c r="F889" s="1154"/>
      <c r="G889" s="1152"/>
      <c r="H889" s="1037"/>
      <c r="I889" s="864"/>
    </row>
    <row r="890" spans="1:9" x14ac:dyDescent="0.25">
      <c r="D890" s="1151"/>
      <c r="E890" s="1154"/>
      <c r="F890" s="1154"/>
      <c r="G890" s="1152"/>
    </row>
    <row r="891" spans="1:9" x14ac:dyDescent="0.25">
      <c r="D891" s="1151"/>
      <c r="E891" s="1154"/>
      <c r="F891" s="1154"/>
      <c r="G891" s="1152"/>
    </row>
    <row r="892" spans="1:9" x14ac:dyDescent="0.25">
      <c r="D892" s="1151"/>
      <c r="E892" s="1154"/>
      <c r="F892" s="1154"/>
      <c r="G892" s="1152"/>
    </row>
    <row r="893" spans="1:9" x14ac:dyDescent="0.25">
      <c r="D893" s="1151"/>
      <c r="E893" s="1154"/>
      <c r="F893" s="1154"/>
      <c r="G893" s="1152"/>
    </row>
    <row r="894" spans="1:9" x14ac:dyDescent="0.25">
      <c r="D894" s="1151"/>
      <c r="E894" s="1154"/>
      <c r="F894" s="1154"/>
      <c r="G894" s="1152"/>
    </row>
    <row r="895" spans="1:9" x14ac:dyDescent="0.25">
      <c r="D895" s="1151"/>
      <c r="E895" s="1154"/>
      <c r="F895" s="1154"/>
      <c r="G895" s="1152"/>
    </row>
    <row r="896" spans="1:9" x14ac:dyDescent="0.25">
      <c r="A896" s="821"/>
      <c r="D896" s="957"/>
      <c r="E896" s="986"/>
      <c r="F896" s="986"/>
      <c r="G896" s="958"/>
    </row>
    <row r="897" spans="1:9" x14ac:dyDescent="0.25">
      <c r="A897" s="821"/>
      <c r="D897" s="957"/>
      <c r="E897" s="986"/>
      <c r="F897" s="986"/>
      <c r="G897" s="958"/>
    </row>
    <row r="898" spans="1:9" x14ac:dyDescent="0.25">
      <c r="A898" s="821"/>
      <c r="D898" s="957"/>
      <c r="E898" s="986"/>
      <c r="F898" s="986"/>
      <c r="G898" s="958"/>
    </row>
    <row r="899" spans="1:9" x14ac:dyDescent="0.25">
      <c r="A899" s="821"/>
      <c r="D899" s="957"/>
      <c r="E899" s="986"/>
      <c r="F899" s="986"/>
      <c r="G899" s="958"/>
    </row>
    <row r="900" spans="1:9" x14ac:dyDescent="0.25">
      <c r="D900" s="1151"/>
      <c r="E900" s="1154"/>
      <c r="F900" s="1154"/>
      <c r="G900" s="1152"/>
    </row>
    <row r="901" spans="1:9" x14ac:dyDescent="0.25">
      <c r="A901" s="821"/>
      <c r="D901" s="1151"/>
      <c r="E901" s="1154"/>
      <c r="F901" s="1154"/>
      <c r="G901" s="1152"/>
    </row>
    <row r="902" spans="1:9" x14ac:dyDescent="0.25">
      <c r="D902" s="1151"/>
      <c r="E902" s="1154"/>
      <c r="F902" s="1154"/>
      <c r="G902" s="1152"/>
    </row>
    <row r="903" spans="1:9" x14ac:dyDescent="0.25">
      <c r="D903" s="1151"/>
      <c r="E903" s="1154"/>
      <c r="F903" s="1154"/>
      <c r="G903" s="1152"/>
    </row>
    <row r="904" spans="1:9" x14ac:dyDescent="0.25">
      <c r="D904" s="1151"/>
      <c r="E904" s="1154"/>
      <c r="F904" s="1154"/>
      <c r="G904" s="1152"/>
    </row>
    <row r="905" spans="1:9" x14ac:dyDescent="0.25">
      <c r="D905" s="1151"/>
      <c r="E905" s="1154"/>
      <c r="F905" s="1154"/>
      <c r="G905" s="1152"/>
    </row>
    <row r="906" spans="1:9" x14ac:dyDescent="0.25">
      <c r="A906" s="821"/>
      <c r="D906" s="957"/>
      <c r="E906" s="986"/>
      <c r="F906" s="986"/>
      <c r="G906" s="958"/>
    </row>
    <row r="907" spans="1:9" x14ac:dyDescent="0.25">
      <c r="D907" s="1151"/>
      <c r="E907" s="1154"/>
      <c r="F907" s="1154"/>
      <c r="G907" s="1152"/>
    </row>
    <row r="908" spans="1:9" x14ac:dyDescent="0.25">
      <c r="A908" s="821"/>
      <c r="D908" s="1151"/>
      <c r="E908" s="1154"/>
      <c r="F908" s="1154"/>
      <c r="G908" s="1152"/>
    </row>
    <row r="909" spans="1:9" x14ac:dyDescent="0.25">
      <c r="D909" s="1151"/>
      <c r="E909" s="1154"/>
      <c r="F909" s="1154"/>
      <c r="G909" s="1152"/>
    </row>
    <row r="910" spans="1:9" x14ac:dyDescent="0.25">
      <c r="A910" s="821"/>
      <c r="B910" s="821"/>
      <c r="C910" s="1188"/>
      <c r="D910" s="957"/>
      <c r="E910" s="986"/>
      <c r="F910" s="986"/>
      <c r="G910" s="958"/>
      <c r="I910" s="864"/>
    </row>
    <row r="911" spans="1:9" x14ac:dyDescent="0.25">
      <c r="D911" s="1151"/>
      <c r="E911" s="1154"/>
      <c r="F911" s="1154"/>
      <c r="G911" s="1152"/>
    </row>
    <row r="912" spans="1:9" x14ac:dyDescent="0.25">
      <c r="A912" s="821"/>
      <c r="D912" s="957"/>
      <c r="E912" s="986"/>
      <c r="F912" s="986"/>
      <c r="G912" s="958"/>
    </row>
    <row r="913" spans="1:9" x14ac:dyDescent="0.25">
      <c r="A913" s="821"/>
      <c r="D913" s="957"/>
      <c r="E913" s="986"/>
      <c r="F913" s="986"/>
      <c r="G913" s="958"/>
    </row>
    <row r="914" spans="1:9" x14ac:dyDescent="0.25">
      <c r="A914" s="821"/>
      <c r="D914" s="957"/>
      <c r="E914" s="986"/>
      <c r="F914" s="986"/>
      <c r="G914" s="958"/>
    </row>
    <row r="915" spans="1:9" x14ac:dyDescent="0.25">
      <c r="A915" s="821"/>
      <c r="D915" s="957"/>
      <c r="E915" s="986"/>
      <c r="F915" s="986"/>
      <c r="G915" s="958"/>
    </row>
    <row r="916" spans="1:9" x14ac:dyDescent="0.25">
      <c r="A916" s="821"/>
      <c r="D916" s="957"/>
      <c r="E916" s="986"/>
      <c r="F916" s="986"/>
      <c r="G916" s="958"/>
    </row>
    <row r="917" spans="1:9" x14ac:dyDescent="0.25">
      <c r="A917" s="821"/>
      <c r="D917" s="957"/>
      <c r="E917" s="986"/>
      <c r="F917" s="986"/>
      <c r="G917" s="958"/>
    </row>
    <row r="918" spans="1:9" x14ac:dyDescent="0.25">
      <c r="A918" s="821"/>
      <c r="D918" s="957"/>
      <c r="E918" s="986"/>
      <c r="F918" s="986"/>
      <c r="G918" s="958"/>
    </row>
    <row r="919" spans="1:9" x14ac:dyDescent="0.25">
      <c r="A919" s="821"/>
      <c r="D919" s="957"/>
      <c r="E919" s="986"/>
      <c r="F919" s="986"/>
      <c r="G919" s="958"/>
    </row>
    <row r="920" spans="1:9" x14ac:dyDescent="0.25">
      <c r="A920" s="821"/>
      <c r="D920" s="957"/>
      <c r="E920" s="986"/>
      <c r="F920" s="986"/>
      <c r="G920" s="958"/>
    </row>
    <row r="921" spans="1:9" x14ac:dyDescent="0.25">
      <c r="A921" s="821"/>
      <c r="B921" s="821"/>
      <c r="C921" s="1188"/>
      <c r="D921" s="957"/>
      <c r="E921" s="986"/>
      <c r="F921" s="986"/>
      <c r="G921" s="1152"/>
      <c r="I921" s="864"/>
    </row>
    <row r="922" spans="1:9" x14ac:dyDescent="0.25">
      <c r="A922" s="821"/>
      <c r="B922" s="821"/>
      <c r="C922" s="1188"/>
      <c r="D922" s="957"/>
      <c r="E922" s="986"/>
      <c r="F922" s="986"/>
      <c r="G922" s="1152"/>
      <c r="I922" s="864"/>
    </row>
    <row r="923" spans="1:9" x14ac:dyDescent="0.25">
      <c r="D923" s="1151"/>
      <c r="E923" s="1154"/>
      <c r="F923" s="1154"/>
      <c r="G923" s="1152"/>
    </row>
    <row r="924" spans="1:9" x14ac:dyDescent="0.25">
      <c r="D924" s="1151"/>
      <c r="E924" s="1154"/>
      <c r="F924" s="1154"/>
      <c r="G924" s="1152"/>
    </row>
    <row r="925" spans="1:9" x14ac:dyDescent="0.25">
      <c r="D925" s="1151"/>
      <c r="E925" s="1154"/>
      <c r="F925" s="1154"/>
      <c r="G925" s="1152"/>
    </row>
    <row r="926" spans="1:9" x14ac:dyDescent="0.25">
      <c r="D926" s="1151"/>
      <c r="E926" s="1154"/>
      <c r="F926" s="1154"/>
      <c r="G926" s="1152"/>
    </row>
    <row r="927" spans="1:9" x14ac:dyDescent="0.25">
      <c r="D927" s="1151"/>
      <c r="E927" s="1154"/>
      <c r="F927" s="1154"/>
      <c r="G927" s="1152"/>
    </row>
    <row r="928" spans="1:9" x14ac:dyDescent="0.25">
      <c r="D928" s="1151"/>
      <c r="E928" s="1154"/>
      <c r="F928" s="1154"/>
      <c r="G928" s="1152"/>
      <c r="I928" s="1159"/>
    </row>
    <row r="929" spans="1:9" x14ac:dyDescent="0.25">
      <c r="A929" s="821"/>
      <c r="B929" s="821"/>
      <c r="C929" s="1188"/>
      <c r="D929" s="957"/>
      <c r="E929" s="986"/>
      <c r="F929" s="986"/>
      <c r="G929" s="958"/>
      <c r="I929" s="864"/>
    </row>
    <row r="930" spans="1:9" x14ac:dyDescent="0.25">
      <c r="A930" s="821"/>
      <c r="B930" s="821"/>
      <c r="C930" s="1188"/>
      <c r="D930" s="957"/>
      <c r="E930" s="986"/>
      <c r="F930" s="986"/>
      <c r="G930" s="958"/>
      <c r="I930" s="864"/>
    </row>
    <row r="931" spans="1:9" x14ac:dyDescent="0.25">
      <c r="A931" s="821"/>
      <c r="B931" s="821"/>
      <c r="C931" s="1188"/>
      <c r="D931" s="957"/>
      <c r="E931" s="986"/>
      <c r="F931" s="986"/>
      <c r="G931" s="958"/>
      <c r="I931" s="864"/>
    </row>
    <row r="932" spans="1:9" x14ac:dyDescent="0.25">
      <c r="D932" s="1151"/>
      <c r="E932" s="1154"/>
      <c r="F932" s="1154"/>
      <c r="G932" s="1152"/>
    </row>
    <row r="933" spans="1:9" x14ac:dyDescent="0.25">
      <c r="A933" s="821"/>
      <c r="D933" s="1151"/>
      <c r="E933" s="1154"/>
      <c r="F933" s="1154"/>
      <c r="G933" s="1152"/>
    </row>
    <row r="934" spans="1:9" x14ac:dyDescent="0.25">
      <c r="D934" s="1151"/>
      <c r="E934" s="1154"/>
      <c r="F934" s="1154"/>
      <c r="G934" s="1152"/>
    </row>
    <row r="935" spans="1:9" x14ac:dyDescent="0.25">
      <c r="D935" s="1151"/>
      <c r="E935" s="1154"/>
      <c r="F935" s="1154"/>
      <c r="G935" s="1152"/>
    </row>
    <row r="936" spans="1:9" x14ac:dyDescent="0.25">
      <c r="D936" s="1151"/>
      <c r="E936" s="1154"/>
      <c r="F936" s="1154"/>
      <c r="G936" s="1152"/>
    </row>
    <row r="937" spans="1:9" x14ac:dyDescent="0.25">
      <c r="D937" s="1151"/>
      <c r="E937" s="1154"/>
      <c r="F937" s="1154"/>
      <c r="G937" s="1152"/>
    </row>
    <row r="938" spans="1:9" x14ac:dyDescent="0.25">
      <c r="D938" s="1151"/>
      <c r="E938" s="1154"/>
      <c r="F938" s="1154"/>
      <c r="G938" s="1152"/>
    </row>
    <row r="939" spans="1:9" x14ac:dyDescent="0.25">
      <c r="D939" s="1151"/>
      <c r="E939" s="1154"/>
      <c r="F939" s="1154"/>
      <c r="G939" s="1152"/>
    </row>
    <row r="940" spans="1:9" x14ac:dyDescent="0.25">
      <c r="D940" s="1151"/>
      <c r="E940" s="1154"/>
      <c r="F940" s="1154"/>
      <c r="G940" s="1152"/>
    </row>
    <row r="941" spans="1:9" x14ac:dyDescent="0.25">
      <c r="D941" s="1151"/>
      <c r="E941" s="1154"/>
      <c r="F941" s="1154"/>
      <c r="G941" s="1152"/>
    </row>
    <row r="942" spans="1:9" x14ac:dyDescent="0.25">
      <c r="D942" s="1151"/>
      <c r="E942" s="1154"/>
      <c r="F942" s="1154"/>
      <c r="G942" s="1152"/>
    </row>
    <row r="943" spans="1:9" x14ac:dyDescent="0.25">
      <c r="D943" s="1151"/>
      <c r="E943" s="1154"/>
      <c r="F943" s="1154"/>
      <c r="G943" s="1152"/>
    </row>
    <row r="944" spans="1:9" x14ac:dyDescent="0.25">
      <c r="A944" s="821"/>
      <c r="D944" s="957"/>
      <c r="E944" s="986"/>
      <c r="F944" s="986"/>
      <c r="G944" s="958"/>
    </row>
    <row r="945" spans="1:9" x14ac:dyDescent="0.25">
      <c r="A945" s="821"/>
      <c r="D945" s="957"/>
      <c r="E945" s="986"/>
      <c r="F945" s="986"/>
      <c r="G945" s="958"/>
    </row>
    <row r="946" spans="1:9" x14ac:dyDescent="0.25">
      <c r="A946" s="821"/>
      <c r="D946" s="957"/>
      <c r="E946" s="986"/>
      <c r="F946" s="986"/>
      <c r="G946" s="958"/>
    </row>
    <row r="947" spans="1:9" x14ac:dyDescent="0.25">
      <c r="A947" s="821"/>
      <c r="D947" s="957"/>
      <c r="E947" s="986"/>
      <c r="F947" s="986"/>
      <c r="G947" s="958"/>
    </row>
    <row r="948" spans="1:9" x14ac:dyDescent="0.25">
      <c r="D948" s="1151"/>
      <c r="E948" s="1154"/>
      <c r="F948" s="1154"/>
      <c r="G948" s="1152"/>
    </row>
    <row r="949" spans="1:9" x14ac:dyDescent="0.25">
      <c r="A949" s="821"/>
      <c r="D949" s="1151"/>
      <c r="E949" s="1154"/>
      <c r="F949" s="1154"/>
      <c r="G949" s="1152"/>
    </row>
    <row r="950" spans="1:9" x14ac:dyDescent="0.25">
      <c r="D950" s="1151"/>
      <c r="E950" s="1154"/>
      <c r="F950" s="1154"/>
      <c r="G950" s="1152"/>
    </row>
    <row r="951" spans="1:9" x14ac:dyDescent="0.25">
      <c r="D951" s="1151"/>
      <c r="E951" s="1154"/>
      <c r="F951" s="1154"/>
      <c r="G951" s="1152"/>
    </row>
    <row r="952" spans="1:9" x14ac:dyDescent="0.25">
      <c r="D952" s="1151"/>
      <c r="E952" s="1154"/>
      <c r="F952" s="1154"/>
      <c r="G952" s="1152"/>
    </row>
    <row r="953" spans="1:9" x14ac:dyDescent="0.25">
      <c r="A953" s="821"/>
      <c r="D953" s="957"/>
      <c r="E953" s="986"/>
      <c r="F953" s="986"/>
      <c r="G953" s="958"/>
    </row>
    <row r="954" spans="1:9" x14ac:dyDescent="0.25">
      <c r="D954" s="1151"/>
      <c r="E954" s="1154"/>
      <c r="F954" s="1154"/>
      <c r="G954" s="1152"/>
    </row>
    <row r="955" spans="1:9" x14ac:dyDescent="0.25">
      <c r="A955" s="821"/>
      <c r="D955" s="1151"/>
      <c r="E955" s="1154"/>
      <c r="F955" s="1154"/>
      <c r="G955" s="1152"/>
    </row>
    <row r="956" spans="1:9" x14ac:dyDescent="0.25">
      <c r="D956" s="1151"/>
      <c r="E956" s="1154"/>
      <c r="F956" s="1154"/>
      <c r="G956" s="1152"/>
    </row>
    <row r="957" spans="1:9" x14ac:dyDescent="0.25">
      <c r="A957" s="821"/>
      <c r="B957" s="821"/>
      <c r="C957" s="1188"/>
      <c r="D957" s="957"/>
      <c r="E957" s="986"/>
      <c r="F957" s="986"/>
      <c r="G957" s="958"/>
      <c r="I957" s="864"/>
    </row>
    <row r="958" spans="1:9" x14ac:dyDescent="0.25">
      <c r="D958" s="1151"/>
      <c r="E958" s="1154"/>
      <c r="F958" s="1154"/>
      <c r="G958" s="1152"/>
    </row>
    <row r="959" spans="1:9" x14ac:dyDescent="0.25">
      <c r="A959" s="821"/>
      <c r="B959" s="821"/>
      <c r="C959" s="1188"/>
      <c r="D959" s="957"/>
      <c r="E959" s="986"/>
      <c r="F959" s="986"/>
      <c r="G959" s="958"/>
      <c r="I959" s="864"/>
    </row>
    <row r="960" spans="1:9" x14ac:dyDescent="0.25">
      <c r="A960" s="821"/>
      <c r="B960" s="821"/>
      <c r="C960" s="1188"/>
      <c r="D960" s="925"/>
      <c r="E960" s="984"/>
      <c r="F960" s="1192"/>
      <c r="G960" s="893"/>
      <c r="I960" s="864"/>
    </row>
    <row r="961" spans="1:9" x14ac:dyDescent="0.25">
      <c r="A961" s="821"/>
      <c r="B961" s="821"/>
      <c r="C961" s="1188"/>
      <c r="D961" s="925"/>
      <c r="E961" s="984"/>
      <c r="F961" s="1192"/>
      <c r="G961" s="893"/>
      <c r="I961" s="864"/>
    </row>
    <row r="962" spans="1:9" x14ac:dyDescent="0.25">
      <c r="A962" s="821"/>
      <c r="B962" s="821"/>
      <c r="C962" s="1188"/>
      <c r="D962" s="925"/>
      <c r="E962" s="984"/>
      <c r="F962" s="1192"/>
      <c r="G962" s="893"/>
      <c r="I962" s="864"/>
    </row>
    <row r="963" spans="1:9" x14ac:dyDescent="0.25">
      <c r="A963" s="821"/>
      <c r="B963" s="821"/>
      <c r="C963" s="1188"/>
      <c r="D963" s="925"/>
      <c r="E963" s="984"/>
      <c r="F963" s="1192"/>
      <c r="G963" s="893"/>
      <c r="I963" s="864"/>
    </row>
    <row r="964" spans="1:9" x14ac:dyDescent="0.25">
      <c r="A964" s="821"/>
      <c r="B964" s="821"/>
      <c r="C964" s="1188"/>
      <c r="D964" s="925"/>
      <c r="E964" s="984"/>
      <c r="F964" s="1192"/>
      <c r="G964" s="893"/>
      <c r="I964" s="864"/>
    </row>
    <row r="965" spans="1:9" x14ac:dyDescent="0.25">
      <c r="A965" s="821"/>
      <c r="B965" s="821"/>
      <c r="C965" s="1188"/>
      <c r="D965" s="925"/>
      <c r="E965" s="984"/>
      <c r="F965" s="1192"/>
      <c r="G965" s="893"/>
      <c r="I965" s="864"/>
    </row>
    <row r="966" spans="1:9" x14ac:dyDescent="0.25">
      <c r="A966" s="821"/>
      <c r="B966" s="821"/>
      <c r="C966" s="1188"/>
      <c r="D966" s="925"/>
      <c r="E966" s="984"/>
      <c r="F966" s="1192"/>
      <c r="G966" s="893"/>
      <c r="I966" s="864"/>
    </row>
    <row r="967" spans="1:9" x14ac:dyDescent="0.25">
      <c r="A967" s="821"/>
      <c r="B967" s="821"/>
      <c r="C967" s="1188"/>
      <c r="D967" s="925"/>
      <c r="E967" s="984"/>
      <c r="F967" s="1192"/>
      <c r="G967" s="893"/>
      <c r="I967" s="864"/>
    </row>
    <row r="968" spans="1:9" x14ac:dyDescent="0.25">
      <c r="A968" s="821"/>
      <c r="B968" s="821"/>
      <c r="C968" s="1188"/>
      <c r="D968" s="925"/>
      <c r="E968" s="984"/>
      <c r="F968" s="1192"/>
      <c r="G968" s="893"/>
      <c r="I968" s="864"/>
    </row>
    <row r="969" spans="1:9" x14ac:dyDescent="0.25">
      <c r="A969" s="821"/>
      <c r="B969" s="821"/>
      <c r="C969" s="1188"/>
      <c r="D969" s="925"/>
      <c r="E969" s="984"/>
      <c r="F969" s="1192"/>
      <c r="G969" s="893"/>
      <c r="I969" s="864"/>
    </row>
    <row r="970" spans="1:9" x14ac:dyDescent="0.25">
      <c r="A970" s="821"/>
      <c r="B970" s="821"/>
      <c r="C970" s="1188"/>
      <c r="D970" s="925"/>
      <c r="E970" s="984"/>
      <c r="F970" s="1192"/>
      <c r="G970" s="893"/>
      <c r="I970" s="864"/>
    </row>
    <row r="971" spans="1:9" x14ac:dyDescent="0.25">
      <c r="A971" s="821"/>
      <c r="B971" s="821"/>
      <c r="C971" s="1188"/>
      <c r="D971" s="925"/>
      <c r="E971" s="1192"/>
      <c r="F971" s="1192"/>
      <c r="I971" s="864"/>
    </row>
    <row r="972" spans="1:9" x14ac:dyDescent="0.25">
      <c r="A972" s="821"/>
      <c r="B972" s="821"/>
      <c r="C972" s="1188"/>
      <c r="D972" s="925"/>
      <c r="E972" s="1192"/>
      <c r="F972" s="1192"/>
      <c r="I972" s="864"/>
    </row>
    <row r="973" spans="1:9" x14ac:dyDescent="0.25">
      <c r="D973" s="1151"/>
      <c r="E973" s="1154"/>
      <c r="F973" s="1154"/>
      <c r="G973" s="1152"/>
    </row>
    <row r="974" spans="1:9" x14ac:dyDescent="0.25">
      <c r="D974" s="1151"/>
      <c r="E974" s="1154"/>
      <c r="F974" s="1154"/>
      <c r="G974" s="1152"/>
    </row>
    <row r="975" spans="1:9" x14ac:dyDescent="0.25">
      <c r="D975" s="1151"/>
      <c r="E975" s="1154"/>
      <c r="F975" s="1154"/>
      <c r="G975" s="1152"/>
    </row>
    <row r="976" spans="1:9" x14ac:dyDescent="0.25">
      <c r="D976" s="1151"/>
      <c r="E976" s="1154"/>
      <c r="F976" s="1154"/>
      <c r="G976" s="1152"/>
    </row>
    <row r="977" spans="1:9" x14ac:dyDescent="0.25">
      <c r="D977" s="1151"/>
      <c r="E977" s="1154"/>
      <c r="F977" s="1154"/>
      <c r="G977" s="1152"/>
    </row>
    <row r="978" spans="1:9" x14ac:dyDescent="0.25">
      <c r="D978" s="1151"/>
      <c r="E978" s="1154"/>
      <c r="F978" s="1154"/>
      <c r="G978" s="1152"/>
    </row>
    <row r="979" spans="1:9" x14ac:dyDescent="0.25">
      <c r="D979" s="1151"/>
      <c r="E979" s="1154"/>
      <c r="F979" s="1154"/>
      <c r="G979" s="1152"/>
    </row>
    <row r="980" spans="1:9" x14ac:dyDescent="0.25">
      <c r="A980" s="821"/>
      <c r="B980" s="821"/>
      <c r="C980" s="1188"/>
      <c r="D980" s="957"/>
      <c r="E980" s="986"/>
      <c r="F980" s="986"/>
      <c r="G980" s="958"/>
      <c r="I980" s="864"/>
    </row>
    <row r="981" spans="1:9" x14ac:dyDescent="0.25">
      <c r="A981" s="821"/>
      <c r="B981" s="821"/>
      <c r="C981" s="1188"/>
      <c r="D981" s="957"/>
      <c r="E981" s="986"/>
      <c r="F981" s="986"/>
      <c r="G981" s="958"/>
      <c r="I981" s="864"/>
    </row>
    <row r="982" spans="1:9" x14ac:dyDescent="0.25">
      <c r="A982" s="821"/>
      <c r="B982" s="821"/>
      <c r="C982" s="1188"/>
      <c r="D982" s="957"/>
      <c r="E982" s="986"/>
      <c r="F982" s="986"/>
      <c r="G982" s="958"/>
      <c r="I982" s="864"/>
    </row>
    <row r="983" spans="1:9" x14ac:dyDescent="0.25">
      <c r="D983" s="1151"/>
      <c r="E983" s="1154"/>
      <c r="F983" s="1154"/>
      <c r="G983" s="1152"/>
    </row>
    <row r="984" spans="1:9" x14ac:dyDescent="0.25">
      <c r="A984" s="821"/>
      <c r="D984" s="1151"/>
      <c r="E984" s="1154"/>
      <c r="F984" s="1154"/>
      <c r="G984" s="1152"/>
    </row>
    <row r="985" spans="1:9" x14ac:dyDescent="0.25">
      <c r="D985" s="1151"/>
      <c r="E985" s="1154"/>
      <c r="F985" s="1154"/>
      <c r="G985" s="958"/>
    </row>
    <row r="986" spans="1:9" x14ac:dyDescent="0.25">
      <c r="D986" s="1151"/>
      <c r="E986" s="1154"/>
      <c r="F986" s="1154"/>
      <c r="G986" s="958"/>
    </row>
    <row r="987" spans="1:9" x14ac:dyDescent="0.25">
      <c r="D987" s="1151"/>
      <c r="E987" s="1154"/>
      <c r="F987" s="1154"/>
      <c r="G987" s="1152"/>
    </row>
    <row r="988" spans="1:9" x14ac:dyDescent="0.25">
      <c r="D988" s="1151"/>
      <c r="E988" s="1154"/>
      <c r="F988" s="1154"/>
      <c r="G988" s="1152"/>
    </row>
    <row r="989" spans="1:9" x14ac:dyDescent="0.25">
      <c r="D989" s="1151"/>
      <c r="E989" s="1154"/>
      <c r="F989" s="1154"/>
      <c r="G989" s="1152"/>
    </row>
    <row r="990" spans="1:9" x14ac:dyDescent="0.25">
      <c r="D990" s="1151"/>
      <c r="E990" s="1154"/>
      <c r="F990" s="1154"/>
      <c r="G990" s="1152"/>
    </row>
    <row r="991" spans="1:9" x14ac:dyDescent="0.25">
      <c r="D991" s="1151"/>
      <c r="E991" s="1154"/>
      <c r="F991" s="1154"/>
      <c r="G991" s="1152"/>
    </row>
    <row r="992" spans="1:9" x14ac:dyDescent="0.25">
      <c r="D992" s="1151"/>
      <c r="E992" s="1154"/>
      <c r="F992" s="1154"/>
      <c r="G992" s="1152"/>
    </row>
    <row r="993" spans="1:9" x14ac:dyDescent="0.25">
      <c r="A993" s="821"/>
      <c r="D993" s="957"/>
      <c r="E993" s="986"/>
      <c r="F993" s="986"/>
      <c r="G993" s="958"/>
    </row>
    <row r="994" spans="1:9" x14ac:dyDescent="0.25">
      <c r="A994" s="821"/>
      <c r="D994" s="957"/>
      <c r="E994" s="986"/>
      <c r="F994" s="986"/>
      <c r="G994" s="958"/>
    </row>
    <row r="995" spans="1:9" x14ac:dyDescent="0.25">
      <c r="A995" s="821"/>
      <c r="D995" s="957"/>
      <c r="E995" s="986"/>
      <c r="F995" s="986"/>
      <c r="G995" s="958"/>
    </row>
    <row r="996" spans="1:9" x14ac:dyDescent="0.25">
      <c r="A996" s="821"/>
      <c r="D996" s="957"/>
      <c r="E996" s="986"/>
      <c r="F996" s="986"/>
      <c r="G996" s="958"/>
    </row>
    <row r="997" spans="1:9" x14ac:dyDescent="0.25">
      <c r="D997" s="1151"/>
      <c r="E997" s="1154"/>
      <c r="F997" s="1154"/>
      <c r="G997" s="1152"/>
    </row>
    <row r="998" spans="1:9" x14ac:dyDescent="0.25">
      <c r="A998" s="821"/>
      <c r="D998" s="1151"/>
      <c r="E998" s="1154"/>
      <c r="F998" s="1154"/>
      <c r="G998" s="1152"/>
    </row>
    <row r="999" spans="1:9" x14ac:dyDescent="0.25">
      <c r="D999" s="1151"/>
      <c r="E999" s="1154"/>
      <c r="F999" s="1154"/>
      <c r="G999" s="1152"/>
    </row>
    <row r="1000" spans="1:9" x14ac:dyDescent="0.25">
      <c r="D1000" s="1151"/>
      <c r="E1000" s="1154"/>
      <c r="F1000" s="1154"/>
      <c r="G1000" s="1152"/>
    </row>
    <row r="1001" spans="1:9" x14ac:dyDescent="0.25">
      <c r="D1001" s="1151"/>
      <c r="E1001" s="1154"/>
      <c r="F1001" s="1154"/>
      <c r="G1001" s="1152"/>
    </row>
    <row r="1002" spans="1:9" x14ac:dyDescent="0.25">
      <c r="A1002" s="821"/>
      <c r="D1002" s="957"/>
      <c r="E1002" s="986"/>
      <c r="F1002" s="986"/>
      <c r="G1002" s="958"/>
    </row>
    <row r="1003" spans="1:9" x14ac:dyDescent="0.25">
      <c r="A1003" s="821"/>
      <c r="D1003" s="957"/>
      <c r="E1003" s="986"/>
      <c r="F1003" s="986"/>
      <c r="G1003" s="958"/>
    </row>
    <row r="1004" spans="1:9" x14ac:dyDescent="0.25">
      <c r="A1004" s="821"/>
      <c r="D1004" s="957"/>
      <c r="E1004" s="986"/>
      <c r="F1004" s="986"/>
      <c r="G1004" s="958"/>
    </row>
    <row r="1005" spans="1:9" x14ac:dyDescent="0.25">
      <c r="A1005" s="821"/>
      <c r="D1005" s="1151"/>
      <c r="E1005" s="1154"/>
      <c r="F1005" s="1154"/>
      <c r="G1005" s="1152"/>
    </row>
    <row r="1006" spans="1:9" x14ac:dyDescent="0.25">
      <c r="A1006" s="821"/>
      <c r="B1006" s="821"/>
      <c r="C1006" s="1188"/>
      <c r="D1006" s="957"/>
      <c r="E1006" s="986"/>
      <c r="F1006" s="986"/>
      <c r="G1006" s="958"/>
      <c r="I1006" s="864"/>
    </row>
    <row r="1007" spans="1:9" x14ac:dyDescent="0.25">
      <c r="D1007" s="1151"/>
      <c r="E1007" s="1154"/>
      <c r="F1007" s="1154"/>
      <c r="G1007" s="1152"/>
    </row>
    <row r="1008" spans="1:9" x14ac:dyDescent="0.25">
      <c r="A1008" s="821"/>
      <c r="D1008" s="957"/>
      <c r="E1008" s="986"/>
      <c r="F1008" s="986"/>
      <c r="G1008" s="958"/>
    </row>
    <row r="1009" spans="1:9" x14ac:dyDescent="0.25">
      <c r="A1009" s="821"/>
      <c r="D1009" s="957"/>
      <c r="E1009" s="986"/>
      <c r="F1009" s="986"/>
      <c r="G1009" s="958"/>
    </row>
    <row r="1010" spans="1:9" x14ac:dyDescent="0.25">
      <c r="A1010" s="821"/>
      <c r="D1010" s="957"/>
      <c r="E1010" s="986"/>
      <c r="F1010" s="986"/>
      <c r="G1010" s="958"/>
    </row>
    <row r="1011" spans="1:9" x14ac:dyDescent="0.25">
      <c r="A1011" s="821"/>
      <c r="D1011" s="925"/>
      <c r="E1011" s="984"/>
      <c r="F1011" s="1192"/>
      <c r="G1011" s="893"/>
    </row>
    <row r="1012" spans="1:9" x14ac:dyDescent="0.25">
      <c r="A1012" s="821"/>
      <c r="D1012" s="925"/>
      <c r="E1012" s="984"/>
      <c r="F1012" s="1192"/>
      <c r="G1012" s="893"/>
    </row>
    <row r="1013" spans="1:9" x14ac:dyDescent="0.25">
      <c r="A1013" s="821"/>
      <c r="D1013" s="925"/>
      <c r="E1013" s="984"/>
      <c r="F1013" s="1192"/>
      <c r="G1013" s="893"/>
    </row>
    <row r="1014" spans="1:9" x14ac:dyDescent="0.25">
      <c r="A1014" s="821"/>
      <c r="D1014" s="925"/>
      <c r="E1014" s="984"/>
      <c r="F1014" s="1192"/>
      <c r="G1014" s="893"/>
    </row>
    <row r="1015" spans="1:9" x14ac:dyDescent="0.25">
      <c r="A1015" s="821"/>
      <c r="D1015" s="925"/>
      <c r="E1015" s="984"/>
      <c r="F1015" s="1192"/>
      <c r="G1015" s="893"/>
    </row>
    <row r="1016" spans="1:9" x14ac:dyDescent="0.25">
      <c r="A1016" s="821"/>
      <c r="D1016" s="925"/>
      <c r="E1016" s="984"/>
      <c r="F1016" s="1192"/>
      <c r="G1016" s="893"/>
    </row>
    <row r="1017" spans="1:9" x14ac:dyDescent="0.25">
      <c r="A1017" s="821"/>
      <c r="D1017" s="925"/>
      <c r="E1017" s="984"/>
      <c r="F1017" s="1192"/>
      <c r="G1017" s="893"/>
    </row>
    <row r="1018" spans="1:9" x14ac:dyDescent="0.25">
      <c r="A1018" s="821"/>
      <c r="D1018" s="925"/>
      <c r="E1018" s="984"/>
      <c r="F1018" s="1192"/>
      <c r="G1018" s="893"/>
    </row>
    <row r="1019" spans="1:9" x14ac:dyDescent="0.25">
      <c r="A1019" s="821"/>
      <c r="D1019" s="925"/>
      <c r="E1019" s="984"/>
      <c r="F1019" s="1192"/>
      <c r="G1019" s="893"/>
    </row>
    <row r="1020" spans="1:9" x14ac:dyDescent="0.25">
      <c r="A1020" s="821"/>
      <c r="B1020" s="821"/>
      <c r="C1020" s="1188"/>
      <c r="D1020" s="925"/>
      <c r="E1020" s="1192"/>
      <c r="F1020" s="1192"/>
      <c r="I1020" s="864"/>
    </row>
    <row r="1021" spans="1:9" x14ac:dyDescent="0.25">
      <c r="A1021" s="821"/>
      <c r="B1021" s="821"/>
      <c r="C1021" s="1188"/>
      <c r="D1021" s="925"/>
      <c r="E1021" s="1192"/>
      <c r="F1021" s="1192"/>
      <c r="I1021" s="864"/>
    </row>
    <row r="1022" spans="1:9" x14ac:dyDescent="0.25">
      <c r="D1022" s="1151"/>
      <c r="E1022" s="1154"/>
      <c r="F1022" s="1154"/>
      <c r="G1022" s="1152"/>
    </row>
    <row r="1023" spans="1:9" x14ac:dyDescent="0.25">
      <c r="D1023" s="1151"/>
      <c r="E1023" s="1154"/>
      <c r="F1023" s="1154"/>
      <c r="G1023" s="1152"/>
    </row>
    <row r="1024" spans="1:9" x14ac:dyDescent="0.25">
      <c r="D1024" s="1151"/>
      <c r="E1024" s="1154"/>
      <c r="F1024" s="1154"/>
      <c r="G1024" s="1152"/>
    </row>
    <row r="1025" spans="1:9" x14ac:dyDescent="0.25">
      <c r="D1025" s="1151"/>
      <c r="E1025" s="1154"/>
      <c r="F1025" s="1154"/>
      <c r="G1025" s="1152"/>
    </row>
    <row r="1026" spans="1:9" x14ac:dyDescent="0.25">
      <c r="D1026" s="1151"/>
      <c r="E1026" s="1154"/>
      <c r="F1026" s="1154"/>
      <c r="G1026" s="1152"/>
    </row>
    <row r="1027" spans="1:9" x14ac:dyDescent="0.25">
      <c r="D1027" s="1151"/>
      <c r="E1027" s="1154"/>
      <c r="F1027" s="1154"/>
      <c r="G1027" s="1152"/>
    </row>
    <row r="1028" spans="1:9" x14ac:dyDescent="0.25">
      <c r="D1028" s="1151"/>
      <c r="E1028" s="1154"/>
      <c r="F1028" s="1154"/>
      <c r="G1028" s="1152"/>
    </row>
    <row r="1029" spans="1:9" x14ac:dyDescent="0.25">
      <c r="A1029" s="821"/>
      <c r="C1029" s="1188"/>
      <c r="D1029" s="957"/>
      <c r="E1029" s="986"/>
      <c r="F1029" s="986"/>
      <c r="G1029" s="958"/>
      <c r="I1029" s="864"/>
    </row>
    <row r="1030" spans="1:9" x14ac:dyDescent="0.25">
      <c r="A1030" s="821"/>
      <c r="C1030" s="1188"/>
      <c r="D1030" s="957"/>
      <c r="E1030" s="986"/>
      <c r="F1030" s="986"/>
      <c r="G1030" s="958"/>
      <c r="I1030" s="864"/>
    </row>
    <row r="1031" spans="1:9" x14ac:dyDescent="0.25">
      <c r="A1031" s="821"/>
      <c r="C1031" s="1188"/>
      <c r="D1031" s="957"/>
      <c r="E1031" s="986"/>
      <c r="F1031" s="986"/>
      <c r="G1031" s="958"/>
      <c r="I1031" s="864"/>
    </row>
    <row r="1032" spans="1:9" x14ac:dyDescent="0.25">
      <c r="A1032" s="821"/>
      <c r="B1032" s="821"/>
      <c r="C1032" s="1188"/>
      <c r="D1032" s="957"/>
      <c r="E1032" s="986"/>
      <c r="F1032" s="986"/>
      <c r="G1032" s="958"/>
      <c r="I1032" s="864"/>
    </row>
    <row r="1033" spans="1:9" x14ac:dyDescent="0.25">
      <c r="A1033" s="821"/>
      <c r="B1033" s="821"/>
      <c r="C1033" s="1188"/>
      <c r="D1033" s="957"/>
      <c r="E1033" s="986"/>
      <c r="F1033" s="986"/>
      <c r="G1033" s="958"/>
      <c r="I1033" s="864"/>
    </row>
    <row r="1034" spans="1:9" x14ac:dyDescent="0.25">
      <c r="D1034" s="1151"/>
      <c r="E1034" s="1154"/>
      <c r="F1034" s="1154"/>
      <c r="G1034" s="1152"/>
    </row>
    <row r="1035" spans="1:9" x14ac:dyDescent="0.25">
      <c r="D1035" s="1151"/>
      <c r="E1035" s="1154"/>
      <c r="F1035" s="1154"/>
      <c r="G1035" s="1152"/>
    </row>
    <row r="1036" spans="1:9" x14ac:dyDescent="0.25">
      <c r="C1036" s="1188"/>
      <c r="D1036" s="1151"/>
      <c r="E1036" s="1154"/>
      <c r="F1036" s="1154"/>
      <c r="G1036" s="1152"/>
      <c r="I1036" s="864"/>
    </row>
    <row r="1037" spans="1:9" x14ac:dyDescent="0.25">
      <c r="C1037" s="1188"/>
      <c r="D1037" s="1151"/>
      <c r="E1037" s="1154"/>
      <c r="F1037" s="1154"/>
      <c r="G1037" s="1152"/>
      <c r="I1037" s="864"/>
    </row>
    <row r="1038" spans="1:9" x14ac:dyDescent="0.25">
      <c r="D1038" s="1151"/>
      <c r="E1038" s="1154"/>
      <c r="F1038" s="1154"/>
      <c r="G1038" s="1152"/>
    </row>
    <row r="1039" spans="1:9" x14ac:dyDescent="0.25">
      <c r="D1039" s="1151"/>
      <c r="E1039" s="1154"/>
      <c r="F1039" s="1154"/>
      <c r="G1039" s="1152"/>
    </row>
    <row r="1040" spans="1:9" x14ac:dyDescent="0.25">
      <c r="D1040" s="1151"/>
      <c r="E1040" s="1154"/>
      <c r="F1040" s="1154"/>
      <c r="G1040" s="1152"/>
    </row>
    <row r="1041" spans="1:9" x14ac:dyDescent="0.25">
      <c r="D1041" s="1151"/>
      <c r="E1041" s="1154"/>
      <c r="F1041" s="1154"/>
      <c r="G1041" s="1152"/>
    </row>
    <row r="1042" spans="1:9" x14ac:dyDescent="0.25">
      <c r="D1042" s="1151"/>
      <c r="E1042" s="1154"/>
      <c r="F1042" s="1154"/>
      <c r="G1042" s="1152"/>
    </row>
    <row r="1043" spans="1:9" x14ac:dyDescent="0.25">
      <c r="A1043" s="821"/>
      <c r="D1043" s="957"/>
      <c r="E1043" s="986"/>
      <c r="F1043" s="986"/>
      <c r="G1043" s="958"/>
    </row>
    <row r="1044" spans="1:9" x14ac:dyDescent="0.25">
      <c r="A1044" s="821"/>
      <c r="D1044" s="957"/>
      <c r="E1044" s="986"/>
      <c r="F1044" s="986"/>
      <c r="G1044" s="958"/>
    </row>
    <row r="1045" spans="1:9" x14ac:dyDescent="0.25">
      <c r="A1045" s="821"/>
      <c r="D1045" s="957"/>
      <c r="E1045" s="986"/>
      <c r="F1045" s="986"/>
      <c r="G1045" s="958"/>
    </row>
    <row r="1046" spans="1:9" x14ac:dyDescent="0.25">
      <c r="A1046" s="821"/>
      <c r="D1046" s="957"/>
      <c r="E1046" s="986"/>
      <c r="F1046" s="986"/>
      <c r="G1046" s="958"/>
    </row>
    <row r="1047" spans="1:9" x14ac:dyDescent="0.25">
      <c r="A1047" s="821"/>
      <c r="D1047" s="957"/>
      <c r="E1047" s="986"/>
      <c r="F1047" s="986"/>
      <c r="G1047" s="958"/>
    </row>
    <row r="1048" spans="1:9" x14ac:dyDescent="0.25">
      <c r="D1048" s="1151"/>
      <c r="E1048" s="1154"/>
      <c r="F1048" s="1154"/>
      <c r="G1048" s="1152"/>
    </row>
    <row r="1049" spans="1:9" x14ac:dyDescent="0.25">
      <c r="D1049" s="1151"/>
      <c r="E1049" s="1154"/>
      <c r="F1049" s="1154"/>
      <c r="G1049" s="1152"/>
    </row>
    <row r="1050" spans="1:9" x14ac:dyDescent="0.25">
      <c r="D1050" s="1151"/>
      <c r="E1050" s="1154"/>
      <c r="F1050" s="1154"/>
      <c r="G1050" s="1152"/>
    </row>
    <row r="1051" spans="1:9" x14ac:dyDescent="0.25">
      <c r="D1051" s="1151"/>
      <c r="E1051" s="1154"/>
      <c r="F1051" s="1154"/>
      <c r="G1051" s="1152"/>
    </row>
    <row r="1052" spans="1:9" x14ac:dyDescent="0.25">
      <c r="A1052" s="821"/>
      <c r="B1052" s="821"/>
      <c r="C1052" s="1188"/>
      <c r="D1052" s="957"/>
      <c r="E1052" s="986"/>
      <c r="F1052" s="986"/>
      <c r="G1052" s="958"/>
      <c r="I1052" s="864"/>
    </row>
    <row r="1053" spans="1:9" x14ac:dyDescent="0.25">
      <c r="A1053" s="821"/>
      <c r="B1053" s="821"/>
      <c r="C1053" s="1188"/>
      <c r="D1053" s="957"/>
      <c r="E1053" s="986"/>
      <c r="F1053" s="986"/>
      <c r="G1053" s="958"/>
      <c r="I1053" s="864"/>
    </row>
    <row r="1054" spans="1:9" x14ac:dyDescent="0.25">
      <c r="A1054" s="821"/>
      <c r="D1054" s="957"/>
      <c r="E1054" s="986"/>
      <c r="F1054" s="986"/>
      <c r="G1054" s="958"/>
    </row>
    <row r="1055" spans="1:9" x14ac:dyDescent="0.25">
      <c r="A1055" s="821"/>
      <c r="D1055" s="957"/>
      <c r="E1055" s="986"/>
      <c r="F1055" s="986"/>
      <c r="G1055" s="958"/>
    </row>
    <row r="1056" spans="1:9" x14ac:dyDescent="0.25">
      <c r="A1056" s="821"/>
      <c r="D1056" s="957"/>
      <c r="E1056" s="986"/>
      <c r="F1056" s="986"/>
      <c r="G1056" s="958"/>
    </row>
    <row r="1057" spans="1:9" x14ac:dyDescent="0.25">
      <c r="A1057" s="1153"/>
      <c r="B1057" s="980"/>
      <c r="C1057" s="1186"/>
      <c r="D1057" s="957"/>
      <c r="E1057" s="986"/>
      <c r="F1057" s="986"/>
      <c r="G1057" s="1152"/>
      <c r="I1057" s="1193"/>
    </row>
    <row r="1058" spans="1:9" x14ac:dyDescent="0.25">
      <c r="A1058" s="1153"/>
      <c r="B1058" s="980"/>
      <c r="C1058" s="1186"/>
      <c r="D1058" s="957"/>
      <c r="E1058" s="986"/>
      <c r="F1058" s="986"/>
      <c r="G1058" s="1152"/>
      <c r="I1058" s="1193"/>
    </row>
    <row r="1059" spans="1:9" x14ac:dyDescent="0.25">
      <c r="A1059" s="1153"/>
      <c r="B1059" s="980"/>
      <c r="C1059" s="1186"/>
      <c r="D1059" s="957"/>
      <c r="E1059" s="986"/>
      <c r="F1059" s="986"/>
      <c r="G1059" s="1152"/>
      <c r="I1059" s="1193"/>
    </row>
    <row r="1060" spans="1:9" x14ac:dyDescent="0.25">
      <c r="A1060" s="1153"/>
      <c r="B1060" s="980"/>
      <c r="C1060" s="1186"/>
      <c r="D1060" s="957"/>
      <c r="E1060" s="986"/>
      <c r="F1060" s="986"/>
      <c r="G1060" s="1152"/>
      <c r="I1060" s="1193"/>
    </row>
    <row r="1061" spans="1:9" x14ac:dyDescent="0.25">
      <c r="D1061" s="1151"/>
      <c r="E1061" s="1154"/>
      <c r="F1061" s="1154"/>
      <c r="G1061" s="1152"/>
    </row>
    <row r="1062" spans="1:9" x14ac:dyDescent="0.25">
      <c r="C1062" s="1188"/>
      <c r="D1062" s="1151"/>
      <c r="E1062" s="1154"/>
      <c r="F1062" s="1154"/>
      <c r="G1062" s="1152"/>
      <c r="I1062" s="864"/>
    </row>
    <row r="1063" spans="1:9" x14ac:dyDescent="0.25">
      <c r="A1063" s="821"/>
      <c r="B1063" s="821"/>
      <c r="C1063" s="1188"/>
      <c r="D1063" s="957"/>
      <c r="E1063" s="986"/>
      <c r="F1063" s="986"/>
      <c r="G1063" s="1152"/>
      <c r="I1063" s="864"/>
    </row>
    <row r="1064" spans="1:9" x14ac:dyDescent="0.25">
      <c r="D1064" s="1151"/>
      <c r="E1064" s="1154"/>
      <c r="F1064" s="1154"/>
      <c r="G1064" s="1152"/>
    </row>
    <row r="1065" spans="1:9" x14ac:dyDescent="0.25">
      <c r="D1065" s="1151"/>
      <c r="E1065" s="1154"/>
      <c r="F1065" s="1154"/>
      <c r="G1065" s="1152"/>
    </row>
    <row r="1066" spans="1:9" x14ac:dyDescent="0.25">
      <c r="D1066" s="1151"/>
      <c r="E1066" s="1154"/>
      <c r="F1066" s="1154"/>
      <c r="G1066" s="1152"/>
    </row>
    <row r="1067" spans="1:9" x14ac:dyDescent="0.25">
      <c r="D1067" s="1151"/>
      <c r="E1067" s="1154"/>
      <c r="F1067" s="1154"/>
      <c r="G1067" s="1152"/>
    </row>
    <row r="1068" spans="1:9" x14ac:dyDescent="0.25">
      <c r="D1068" s="1151"/>
      <c r="E1068" s="1154"/>
      <c r="F1068" s="1154"/>
      <c r="G1068" s="1152"/>
    </row>
    <row r="1069" spans="1:9" x14ac:dyDescent="0.25">
      <c r="D1069" s="1151"/>
      <c r="E1069" s="1154"/>
      <c r="F1069" s="1154"/>
      <c r="G1069" s="1152"/>
    </row>
    <row r="1070" spans="1:9" x14ac:dyDescent="0.25">
      <c r="A1070" s="821"/>
      <c r="B1070" s="821"/>
      <c r="C1070" s="1188"/>
      <c r="D1070" s="957"/>
      <c r="E1070" s="986"/>
      <c r="F1070" s="986"/>
      <c r="G1070" s="958"/>
      <c r="I1070" s="864"/>
    </row>
    <row r="1071" spans="1:9" x14ac:dyDescent="0.25">
      <c r="A1071" s="821"/>
      <c r="B1071" s="821"/>
      <c r="C1071" s="1188"/>
      <c r="D1071" s="957"/>
      <c r="E1071" s="986"/>
      <c r="F1071" s="986"/>
      <c r="G1071" s="958"/>
      <c r="I1071" s="864"/>
    </row>
    <row r="1072" spans="1:9" x14ac:dyDescent="0.25">
      <c r="A1072" s="821"/>
      <c r="B1072" s="821"/>
      <c r="C1072" s="1188"/>
      <c r="D1072" s="957"/>
      <c r="E1072" s="986"/>
      <c r="F1072" s="986"/>
      <c r="G1072" s="958"/>
      <c r="I1072" s="864"/>
    </row>
    <row r="1073" spans="1:9" x14ac:dyDescent="0.25">
      <c r="A1073" s="821"/>
      <c r="B1073" s="821"/>
      <c r="C1073" s="1188"/>
      <c r="D1073" s="957"/>
      <c r="E1073" s="986"/>
      <c r="F1073" s="986"/>
      <c r="G1073" s="958"/>
      <c r="I1073" s="864"/>
    </row>
    <row r="1074" spans="1:9" x14ac:dyDescent="0.25">
      <c r="D1074" s="1151"/>
      <c r="E1074" s="1154"/>
      <c r="F1074" s="1154"/>
      <c r="G1074" s="1152"/>
    </row>
    <row r="1075" spans="1:9" x14ac:dyDescent="0.25">
      <c r="A1075" s="821"/>
      <c r="D1075" s="1151"/>
      <c r="E1075" s="1154"/>
      <c r="F1075" s="1154"/>
      <c r="G1075" s="1152"/>
    </row>
    <row r="1076" spans="1:9" x14ac:dyDescent="0.25">
      <c r="D1076" s="1151"/>
      <c r="E1076" s="1154"/>
      <c r="F1076" s="1154"/>
      <c r="G1076" s="1152"/>
    </row>
    <row r="1077" spans="1:9" x14ac:dyDescent="0.25">
      <c r="C1077" s="1188"/>
      <c r="D1077" s="1151"/>
      <c r="E1077" s="1154"/>
      <c r="F1077" s="1154"/>
      <c r="G1077" s="1152"/>
      <c r="I1077" s="864"/>
    </row>
    <row r="1078" spans="1:9" x14ac:dyDescent="0.25">
      <c r="C1078" s="1188"/>
      <c r="D1078" s="1151"/>
      <c r="E1078" s="1154"/>
      <c r="F1078" s="1154"/>
      <c r="G1078" s="1152"/>
      <c r="I1078" s="864"/>
    </row>
    <row r="1079" spans="1:9" x14ac:dyDescent="0.25">
      <c r="D1079" s="1151"/>
      <c r="E1079" s="1154"/>
      <c r="F1079" s="1154"/>
      <c r="G1079" s="1152"/>
    </row>
    <row r="1080" spans="1:9" x14ac:dyDescent="0.25">
      <c r="D1080" s="1151"/>
      <c r="E1080" s="1154"/>
      <c r="F1080" s="1154"/>
      <c r="G1080" s="1152"/>
    </row>
    <row r="1081" spans="1:9" x14ac:dyDescent="0.25">
      <c r="D1081" s="1151"/>
      <c r="E1081" s="1154"/>
      <c r="F1081" s="1154"/>
      <c r="G1081" s="1152"/>
    </row>
    <row r="1082" spans="1:9" x14ac:dyDescent="0.25">
      <c r="D1082" s="1151"/>
      <c r="E1082" s="1154"/>
      <c r="F1082" s="1154"/>
      <c r="G1082" s="1152"/>
    </row>
    <row r="1083" spans="1:9" x14ac:dyDescent="0.25">
      <c r="D1083" s="1151"/>
      <c r="E1083" s="1154"/>
      <c r="F1083" s="1154"/>
      <c r="G1083" s="1152"/>
    </row>
    <row r="1084" spans="1:9" x14ac:dyDescent="0.25">
      <c r="D1084" s="1151"/>
      <c r="E1084" s="1154"/>
      <c r="F1084" s="1154"/>
      <c r="G1084" s="1152"/>
    </row>
    <row r="1085" spans="1:9" x14ac:dyDescent="0.25">
      <c r="A1085" s="821"/>
      <c r="D1085" s="957"/>
      <c r="E1085" s="986"/>
      <c r="F1085" s="986"/>
      <c r="G1085" s="958"/>
    </row>
    <row r="1086" spans="1:9" x14ac:dyDescent="0.25">
      <c r="A1086" s="821"/>
      <c r="D1086" s="957"/>
      <c r="E1086" s="986"/>
      <c r="F1086" s="986"/>
      <c r="G1086" s="958"/>
    </row>
    <row r="1087" spans="1:9" x14ac:dyDescent="0.25">
      <c r="A1087" s="821"/>
      <c r="D1087" s="957"/>
      <c r="E1087" s="986"/>
      <c r="F1087" s="986"/>
      <c r="G1087" s="958"/>
    </row>
    <row r="1088" spans="1:9" x14ac:dyDescent="0.25">
      <c r="A1088" s="821"/>
      <c r="D1088" s="957"/>
      <c r="E1088" s="986"/>
      <c r="F1088" s="986"/>
      <c r="G1088" s="958"/>
    </row>
    <row r="1089" spans="1:9" x14ac:dyDescent="0.25">
      <c r="D1089" s="1151"/>
      <c r="E1089" s="1154"/>
      <c r="F1089" s="1154"/>
      <c r="G1089" s="1152"/>
    </row>
    <row r="1090" spans="1:9" x14ac:dyDescent="0.25">
      <c r="A1090" s="821"/>
      <c r="D1090" s="1151"/>
      <c r="E1090" s="1154"/>
      <c r="F1090" s="1154"/>
      <c r="G1090" s="1152"/>
    </row>
    <row r="1091" spans="1:9" x14ac:dyDescent="0.25">
      <c r="D1091" s="1151"/>
      <c r="E1091" s="1154"/>
      <c r="F1091" s="1154"/>
      <c r="G1091" s="1152"/>
    </row>
    <row r="1092" spans="1:9" x14ac:dyDescent="0.25">
      <c r="D1092" s="1151"/>
      <c r="E1092" s="1154"/>
      <c r="F1092" s="1154"/>
      <c r="G1092" s="1152"/>
    </row>
    <row r="1093" spans="1:9" x14ac:dyDescent="0.25">
      <c r="D1093" s="1151"/>
      <c r="E1093" s="1154"/>
      <c r="F1093" s="1154"/>
      <c r="G1093" s="1152"/>
    </row>
    <row r="1094" spans="1:9" x14ac:dyDescent="0.25">
      <c r="D1094" s="1151"/>
      <c r="E1094" s="1154"/>
      <c r="F1094" s="1154"/>
      <c r="G1094" s="1152"/>
    </row>
    <row r="1095" spans="1:9" x14ac:dyDescent="0.25">
      <c r="A1095" s="821"/>
      <c r="D1095" s="957"/>
      <c r="E1095" s="986"/>
      <c r="F1095" s="986"/>
      <c r="G1095" s="958"/>
    </row>
    <row r="1096" spans="1:9" x14ac:dyDescent="0.25">
      <c r="D1096" s="1151"/>
      <c r="E1096" s="1154"/>
      <c r="F1096" s="1154"/>
      <c r="G1096" s="1152"/>
    </row>
    <row r="1097" spans="1:9" x14ac:dyDescent="0.25">
      <c r="A1097" s="821"/>
      <c r="D1097" s="1151"/>
      <c r="E1097" s="1154"/>
      <c r="F1097" s="1154"/>
      <c r="G1097" s="1152"/>
    </row>
    <row r="1098" spans="1:9" x14ac:dyDescent="0.25">
      <c r="D1098" s="1151"/>
      <c r="E1098" s="1154"/>
      <c r="F1098" s="1154"/>
      <c r="G1098" s="1152"/>
    </row>
    <row r="1099" spans="1:9" x14ac:dyDescent="0.25">
      <c r="A1099" s="821"/>
      <c r="B1099" s="821"/>
      <c r="C1099" s="1188"/>
      <c r="D1099" s="957"/>
      <c r="E1099" s="986"/>
      <c r="F1099" s="986"/>
      <c r="G1099" s="958"/>
      <c r="I1099" s="864"/>
    </row>
    <row r="1100" spans="1:9" x14ac:dyDescent="0.25">
      <c r="D1100" s="1151"/>
      <c r="E1100" s="1154"/>
      <c r="F1100" s="1154"/>
      <c r="G1100" s="1152"/>
    </row>
    <row r="1101" spans="1:9" x14ac:dyDescent="0.25">
      <c r="A1101" s="821"/>
      <c r="D1101" s="957"/>
      <c r="E1101" s="986"/>
      <c r="F1101" s="986"/>
      <c r="G1101" s="958"/>
    </row>
    <row r="1102" spans="1:9" x14ac:dyDescent="0.25">
      <c r="A1102" s="821"/>
      <c r="D1102" s="957"/>
      <c r="E1102" s="986"/>
      <c r="F1102" s="986"/>
      <c r="G1102" s="958"/>
    </row>
    <row r="1111" spans="1:9" x14ac:dyDescent="0.25">
      <c r="C1111" s="1188"/>
      <c r="I1111" s="864"/>
    </row>
    <row r="1112" spans="1:9" x14ac:dyDescent="0.25">
      <c r="A1112" s="821"/>
    </row>
    <row r="1113" spans="1:9" x14ac:dyDescent="0.25">
      <c r="D1113" s="1151"/>
      <c r="E1113" s="1154"/>
      <c r="F1113" s="1154"/>
      <c r="G1113" s="1152"/>
    </row>
    <row r="1114" spans="1:9" x14ac:dyDescent="0.25">
      <c r="D1114" s="1151"/>
      <c r="E1114" s="1154"/>
      <c r="F1114" s="1154"/>
      <c r="G1114" s="1152"/>
    </row>
    <row r="1115" spans="1:9" x14ac:dyDescent="0.25">
      <c r="D1115" s="1151"/>
      <c r="E1115" s="1154"/>
      <c r="F1115" s="1154"/>
      <c r="G1115" s="1152"/>
    </row>
    <row r="1116" spans="1:9" x14ac:dyDescent="0.25">
      <c r="D1116" s="1151"/>
      <c r="E1116" s="1154"/>
      <c r="F1116" s="1154"/>
      <c r="G1116" s="1152"/>
    </row>
    <row r="1117" spans="1:9" x14ac:dyDescent="0.25">
      <c r="D1117" s="1151"/>
      <c r="E1117" s="1154"/>
      <c r="F1117" s="1154"/>
      <c r="G1117" s="1152"/>
    </row>
    <row r="1118" spans="1:9" x14ac:dyDescent="0.25">
      <c r="D1118" s="1151"/>
      <c r="E1118" s="1154"/>
      <c r="F1118" s="1154"/>
      <c r="G1118" s="1152"/>
    </row>
    <row r="1119" spans="1:9" x14ac:dyDescent="0.25">
      <c r="A1119" s="821"/>
      <c r="B1119" s="821"/>
      <c r="C1119" s="1188"/>
      <c r="D1119" s="957"/>
      <c r="E1119" s="986"/>
      <c r="F1119" s="986"/>
      <c r="G1119" s="958"/>
      <c r="I1119" s="864"/>
    </row>
    <row r="1120" spans="1:9" x14ac:dyDescent="0.25">
      <c r="A1120" s="821"/>
      <c r="B1120" s="821"/>
      <c r="C1120" s="1188"/>
      <c r="D1120" s="957"/>
      <c r="E1120" s="986"/>
      <c r="F1120" s="986"/>
      <c r="G1120" s="958"/>
      <c r="H1120" s="985"/>
      <c r="I1120" s="864"/>
    </row>
    <row r="1121" spans="1:9" x14ac:dyDescent="0.25">
      <c r="A1121" s="821"/>
      <c r="B1121" s="821"/>
      <c r="C1121" s="1188"/>
      <c r="D1121" s="957"/>
      <c r="E1121" s="986"/>
      <c r="F1121" s="986"/>
      <c r="G1121" s="958"/>
      <c r="H1121" s="985"/>
      <c r="I1121" s="864"/>
    </row>
    <row r="1122" spans="1:9" x14ac:dyDescent="0.25">
      <c r="A1122" s="821"/>
      <c r="B1122" s="821"/>
      <c r="C1122" s="1188"/>
      <c r="D1122" s="957"/>
      <c r="E1122" s="986"/>
      <c r="F1122" s="986"/>
      <c r="G1122" s="958"/>
      <c r="H1122" s="985"/>
      <c r="I1122" s="864"/>
    </row>
    <row r="1123" spans="1:9" x14ac:dyDescent="0.25">
      <c r="D1123" s="1151"/>
      <c r="E1123" s="1154"/>
      <c r="F1123" s="1154"/>
      <c r="G1123" s="1152"/>
    </row>
    <row r="1124" spans="1:9" x14ac:dyDescent="0.25">
      <c r="A1124" s="821"/>
      <c r="D1124" s="1151"/>
      <c r="E1124" s="1154"/>
      <c r="F1124" s="1154"/>
      <c r="G1124" s="1152"/>
    </row>
    <row r="1125" spans="1:9" x14ac:dyDescent="0.25">
      <c r="D1125" s="1151"/>
      <c r="E1125" s="1154"/>
      <c r="F1125" s="1154"/>
      <c r="G1125" s="1152"/>
    </row>
    <row r="1126" spans="1:9" x14ac:dyDescent="0.25">
      <c r="D1126" s="1151"/>
      <c r="E1126" s="1154"/>
      <c r="F1126" s="1154"/>
      <c r="G1126" s="1152"/>
    </row>
    <row r="1127" spans="1:9" x14ac:dyDescent="0.25">
      <c r="D1127" s="1151"/>
      <c r="E1127" s="1154"/>
      <c r="F1127" s="1154"/>
      <c r="G1127" s="1152"/>
    </row>
    <row r="1128" spans="1:9" x14ac:dyDescent="0.25">
      <c r="D1128" s="1151"/>
      <c r="E1128" s="1154"/>
      <c r="F1128" s="1154"/>
      <c r="G1128" s="1152"/>
    </row>
    <row r="1129" spans="1:9" x14ac:dyDescent="0.25">
      <c r="D1129" s="1151"/>
      <c r="E1129" s="1154"/>
      <c r="F1129" s="1154"/>
      <c r="G1129" s="1152"/>
    </row>
    <row r="1130" spans="1:9" x14ac:dyDescent="0.25">
      <c r="D1130" s="1151"/>
      <c r="E1130" s="1154"/>
      <c r="F1130" s="1154"/>
      <c r="G1130" s="1152"/>
    </row>
    <row r="1131" spans="1:9" x14ac:dyDescent="0.25">
      <c r="D1131" s="1151"/>
      <c r="E1131" s="1154"/>
      <c r="F1131" s="1154"/>
      <c r="G1131" s="1152"/>
    </row>
    <row r="1132" spans="1:9" x14ac:dyDescent="0.25">
      <c r="D1132" s="1151"/>
      <c r="E1132" s="1154"/>
      <c r="F1132" s="1154"/>
      <c r="G1132" s="1152"/>
    </row>
    <row r="1133" spans="1:9" x14ac:dyDescent="0.25">
      <c r="A1133" s="821"/>
      <c r="D1133" s="957"/>
      <c r="E1133" s="986"/>
      <c r="F1133" s="986"/>
      <c r="G1133" s="958"/>
    </row>
    <row r="1134" spans="1:9" x14ac:dyDescent="0.25">
      <c r="A1134" s="821"/>
      <c r="D1134" s="957"/>
      <c r="E1134" s="986"/>
      <c r="F1134" s="986"/>
      <c r="G1134" s="958"/>
    </row>
    <row r="1135" spans="1:9" x14ac:dyDescent="0.25">
      <c r="A1135" s="821"/>
      <c r="D1135" s="957"/>
      <c r="E1135" s="986"/>
      <c r="F1135" s="986"/>
      <c r="G1135" s="958"/>
    </row>
    <row r="1136" spans="1:9" x14ac:dyDescent="0.25">
      <c r="A1136" s="821"/>
      <c r="D1136" s="957"/>
      <c r="E1136" s="986"/>
      <c r="F1136" s="986"/>
      <c r="G1136" s="958"/>
    </row>
    <row r="1137" spans="1:9" x14ac:dyDescent="0.25">
      <c r="D1137" s="1151"/>
      <c r="E1137" s="1154"/>
      <c r="F1137" s="1154"/>
      <c r="G1137" s="1152"/>
    </row>
    <row r="1138" spans="1:9" x14ac:dyDescent="0.25">
      <c r="A1138" s="821"/>
      <c r="D1138" s="1151"/>
      <c r="E1138" s="1154"/>
      <c r="F1138" s="1154"/>
      <c r="G1138" s="1152"/>
    </row>
    <row r="1139" spans="1:9" x14ac:dyDescent="0.25">
      <c r="D1139" s="1151"/>
      <c r="E1139" s="1154"/>
      <c r="F1139" s="1154"/>
      <c r="G1139" s="1152"/>
    </row>
    <row r="1140" spans="1:9" x14ac:dyDescent="0.25">
      <c r="D1140" s="1151"/>
      <c r="E1140" s="1154"/>
      <c r="F1140" s="1154"/>
      <c r="G1140" s="1152"/>
    </row>
    <row r="1141" spans="1:9" x14ac:dyDescent="0.25">
      <c r="D1141" s="1151"/>
      <c r="E1141" s="1154"/>
      <c r="F1141" s="1154"/>
      <c r="G1141" s="1152"/>
    </row>
    <row r="1142" spans="1:9" x14ac:dyDescent="0.25">
      <c r="A1142" s="821"/>
      <c r="D1142" s="957"/>
      <c r="E1142" s="986"/>
      <c r="F1142" s="986"/>
      <c r="G1142" s="958"/>
    </row>
    <row r="1143" spans="1:9" x14ac:dyDescent="0.25">
      <c r="D1143" s="1151"/>
      <c r="E1143" s="1154"/>
      <c r="F1143" s="1154"/>
      <c r="G1143" s="1152"/>
    </row>
    <row r="1144" spans="1:9" x14ac:dyDescent="0.25">
      <c r="D1144" s="1151"/>
      <c r="E1144" s="1154"/>
      <c r="F1144" s="1154"/>
      <c r="G1144" s="1152"/>
    </row>
    <row r="1145" spans="1:9" x14ac:dyDescent="0.25">
      <c r="D1145" s="1151"/>
      <c r="E1145" s="1154"/>
      <c r="F1145" s="1154"/>
      <c r="G1145" s="1152"/>
    </row>
    <row r="1146" spans="1:9" x14ac:dyDescent="0.25">
      <c r="A1146" s="821"/>
      <c r="B1146" s="821"/>
      <c r="C1146" s="1188"/>
      <c r="D1146" s="957"/>
      <c r="E1146" s="986"/>
      <c r="F1146" s="986"/>
      <c r="G1146" s="958"/>
      <c r="I1146" s="864"/>
    </row>
    <row r="1147" spans="1:9" x14ac:dyDescent="0.25">
      <c r="D1147" s="1151"/>
      <c r="E1147" s="1154"/>
      <c r="F1147" s="1154"/>
      <c r="G1147" s="1152"/>
    </row>
    <row r="1148" spans="1:9" x14ac:dyDescent="0.25">
      <c r="D1148" s="1151"/>
      <c r="E1148" s="1154"/>
      <c r="F1148" s="1154"/>
      <c r="G1148" s="1152"/>
    </row>
    <row r="1149" spans="1:9" x14ac:dyDescent="0.25">
      <c r="A1149" s="821"/>
      <c r="D1149" s="892"/>
      <c r="E1149" s="984"/>
      <c r="F1149" s="984"/>
      <c r="G1149" s="893"/>
    </row>
    <row r="1151" spans="1:9" x14ac:dyDescent="0.25">
      <c r="A1151" s="821"/>
      <c r="B1151" s="821"/>
    </row>
    <row r="1155" spans="1:9" x14ac:dyDescent="0.25">
      <c r="A1155" s="821"/>
      <c r="B1155" s="821"/>
      <c r="C1155" s="1188"/>
      <c r="D1155" s="957"/>
      <c r="E1155" s="986"/>
      <c r="F1155" s="986"/>
      <c r="G1155" s="958"/>
      <c r="I1155" s="864"/>
    </row>
    <row r="1156" spans="1:9" x14ac:dyDescent="0.25">
      <c r="A1156" s="821"/>
      <c r="B1156" s="821"/>
      <c r="C1156" s="1188"/>
      <c r="D1156" s="957"/>
      <c r="E1156" s="986"/>
      <c r="F1156" s="986"/>
      <c r="G1156" s="958"/>
      <c r="I1156" s="864"/>
    </row>
    <row r="1157" spans="1:9" x14ac:dyDescent="0.25">
      <c r="A1157" s="821"/>
      <c r="B1157" s="821"/>
      <c r="C1157" s="1188"/>
      <c r="D1157" s="957"/>
      <c r="E1157" s="986"/>
      <c r="F1157" s="986"/>
      <c r="G1157" s="958"/>
      <c r="I1157" s="864"/>
    </row>
    <row r="1158" spans="1:9" x14ac:dyDescent="0.25">
      <c r="A1158" s="821"/>
      <c r="B1158" s="821"/>
      <c r="C1158" s="1188"/>
      <c r="D1158" s="957"/>
      <c r="E1158" s="986"/>
      <c r="F1158" s="986"/>
      <c r="G1158" s="958"/>
      <c r="I1158" s="864"/>
    </row>
    <row r="1160" spans="1:9" x14ac:dyDescent="0.25">
      <c r="C1160" s="1188"/>
      <c r="I1160" s="864"/>
    </row>
    <row r="1161" spans="1:9" x14ac:dyDescent="0.25">
      <c r="A1161" s="821"/>
      <c r="B1161" s="821"/>
    </row>
    <row r="1162" spans="1:9" x14ac:dyDescent="0.25">
      <c r="D1162" s="1151"/>
      <c r="E1162" s="1154"/>
      <c r="F1162" s="1154"/>
      <c r="G1162" s="1152"/>
    </row>
    <row r="1163" spans="1:9" x14ac:dyDescent="0.25">
      <c r="D1163" s="1151"/>
      <c r="E1163" s="1154"/>
      <c r="F1163" s="1154"/>
      <c r="G1163" s="1152"/>
    </row>
    <row r="1164" spans="1:9" x14ac:dyDescent="0.25">
      <c r="D1164" s="1151"/>
      <c r="E1164" s="1154"/>
      <c r="F1164" s="1154"/>
      <c r="G1164" s="1152"/>
    </row>
    <row r="1165" spans="1:9" x14ac:dyDescent="0.25">
      <c r="D1165" s="1151"/>
      <c r="E1165" s="1154"/>
      <c r="F1165" s="1154"/>
      <c r="G1165" s="1152"/>
    </row>
    <row r="1166" spans="1:9" x14ac:dyDescent="0.25">
      <c r="D1166" s="1151"/>
      <c r="E1166" s="1154"/>
      <c r="F1166" s="1154"/>
      <c r="G1166" s="1152"/>
    </row>
    <row r="1167" spans="1:9" x14ac:dyDescent="0.25">
      <c r="D1167" s="1151"/>
      <c r="E1167" s="1154"/>
      <c r="F1167" s="1154"/>
      <c r="G1167" s="1152"/>
    </row>
    <row r="1168" spans="1:9" x14ac:dyDescent="0.25">
      <c r="D1168" s="1151"/>
      <c r="E1168" s="1154"/>
      <c r="F1168" s="1154"/>
      <c r="G1168" s="1152"/>
    </row>
    <row r="1169" spans="1:9" x14ac:dyDescent="0.25">
      <c r="A1169" s="821"/>
      <c r="B1169" s="821"/>
      <c r="C1169" s="1188"/>
      <c r="D1169" s="957"/>
      <c r="E1169" s="986"/>
      <c r="F1169" s="986"/>
      <c r="G1169" s="958"/>
      <c r="H1169" s="985"/>
      <c r="I1169" s="864"/>
    </row>
    <row r="1170" spans="1:9" x14ac:dyDescent="0.25">
      <c r="A1170" s="821"/>
      <c r="B1170" s="821"/>
      <c r="C1170" s="1188"/>
      <c r="D1170" s="957"/>
      <c r="E1170" s="986"/>
      <c r="F1170" s="986"/>
      <c r="G1170" s="958"/>
      <c r="H1170" s="985"/>
      <c r="I1170" s="864"/>
    </row>
    <row r="1171" spans="1:9" x14ac:dyDescent="0.25">
      <c r="A1171" s="821"/>
      <c r="B1171" s="821"/>
      <c r="C1171" s="1188"/>
      <c r="D1171" s="957"/>
      <c r="E1171" s="986"/>
      <c r="F1171" s="986"/>
      <c r="G1171" s="958"/>
      <c r="H1171" s="985"/>
      <c r="I1171" s="864"/>
    </row>
    <row r="1172" spans="1:9" x14ac:dyDescent="0.25">
      <c r="D1172" s="1151"/>
      <c r="E1172" s="1154"/>
      <c r="F1172" s="1154"/>
      <c r="G1172" s="1152"/>
    </row>
    <row r="1173" spans="1:9" x14ac:dyDescent="0.25">
      <c r="A1173" s="821"/>
      <c r="D1173" s="1151"/>
      <c r="E1173" s="1154"/>
      <c r="F1173" s="1154"/>
      <c r="G1173" s="1152"/>
    </row>
    <row r="1174" spans="1:9" x14ac:dyDescent="0.25">
      <c r="D1174" s="1151"/>
      <c r="E1174" s="1154"/>
      <c r="F1174" s="1154"/>
      <c r="G1174" s="1152"/>
    </row>
    <row r="1175" spans="1:9" x14ac:dyDescent="0.25">
      <c r="D1175" s="1151"/>
      <c r="E1175" s="1154"/>
      <c r="F1175" s="1154"/>
      <c r="G1175" s="1152"/>
    </row>
    <row r="1176" spans="1:9" x14ac:dyDescent="0.25">
      <c r="D1176" s="1151"/>
      <c r="E1176" s="1154"/>
      <c r="F1176" s="1154"/>
      <c r="G1176" s="1152"/>
    </row>
    <row r="1177" spans="1:9" x14ac:dyDescent="0.25">
      <c r="D1177" s="1151"/>
      <c r="E1177" s="1154"/>
      <c r="F1177" s="1154"/>
      <c r="G1177" s="1152"/>
    </row>
    <row r="1178" spans="1:9" x14ac:dyDescent="0.25">
      <c r="D1178" s="1151"/>
      <c r="E1178" s="1154"/>
      <c r="F1178" s="1154"/>
      <c r="G1178" s="1152"/>
    </row>
    <row r="1179" spans="1:9" x14ac:dyDescent="0.25">
      <c r="D1179" s="1151"/>
      <c r="E1179" s="1154"/>
      <c r="F1179" s="1154"/>
      <c r="G1179" s="1152"/>
    </row>
    <row r="1180" spans="1:9" x14ac:dyDescent="0.25">
      <c r="D1180" s="1151"/>
      <c r="E1180" s="1154"/>
      <c r="F1180" s="1154"/>
      <c r="G1180" s="1152"/>
    </row>
    <row r="1181" spans="1:9" x14ac:dyDescent="0.25">
      <c r="D1181" s="1151"/>
      <c r="E1181" s="1154"/>
      <c r="F1181" s="1154"/>
      <c r="G1181" s="1152"/>
    </row>
    <row r="1182" spans="1:9" x14ac:dyDescent="0.25">
      <c r="D1182" s="1151"/>
      <c r="E1182" s="1154"/>
      <c r="F1182" s="1154"/>
      <c r="G1182" s="1152"/>
    </row>
    <row r="1183" spans="1:9" x14ac:dyDescent="0.25">
      <c r="A1183" s="821"/>
      <c r="D1183" s="957"/>
      <c r="E1183" s="986"/>
      <c r="F1183" s="986"/>
      <c r="G1183" s="958"/>
    </row>
    <row r="1184" spans="1:9" x14ac:dyDescent="0.25">
      <c r="A1184" s="821"/>
      <c r="D1184" s="957"/>
      <c r="E1184" s="986"/>
      <c r="F1184" s="986"/>
      <c r="G1184" s="958"/>
    </row>
    <row r="1185" spans="1:7" x14ac:dyDescent="0.25">
      <c r="A1185" s="821"/>
      <c r="D1185" s="957"/>
      <c r="E1185" s="986"/>
      <c r="F1185" s="986"/>
      <c r="G1185" s="958"/>
    </row>
    <row r="1186" spans="1:7" x14ac:dyDescent="0.25">
      <c r="D1186" s="1151"/>
      <c r="E1186" s="1154"/>
      <c r="F1186" s="1154"/>
      <c r="G1186" s="1152"/>
    </row>
    <row r="1187" spans="1:7" x14ac:dyDescent="0.25">
      <c r="A1187" s="821"/>
      <c r="D1187" s="1151"/>
      <c r="E1187" s="1154"/>
      <c r="F1187" s="1154"/>
      <c r="G1187" s="1152"/>
    </row>
    <row r="1188" spans="1:7" x14ac:dyDescent="0.25">
      <c r="D1188" s="1151"/>
      <c r="E1188" s="1154"/>
      <c r="F1188" s="1154"/>
      <c r="G1188" s="1152"/>
    </row>
    <row r="1189" spans="1:7" x14ac:dyDescent="0.25">
      <c r="D1189" s="1151"/>
      <c r="E1189" s="1154"/>
      <c r="F1189" s="1154"/>
      <c r="G1189" s="1152"/>
    </row>
    <row r="1190" spans="1:7" x14ac:dyDescent="0.25">
      <c r="D1190" s="1151"/>
      <c r="E1190" s="1154"/>
      <c r="F1190" s="1154"/>
      <c r="G1190" s="1152"/>
    </row>
    <row r="1191" spans="1:7" x14ac:dyDescent="0.25">
      <c r="A1191" s="821"/>
      <c r="D1191" s="957"/>
      <c r="E1191" s="986"/>
      <c r="F1191" s="986"/>
      <c r="G1191" s="958"/>
    </row>
    <row r="1192" spans="1:7" x14ac:dyDescent="0.25">
      <c r="D1192" s="1151"/>
      <c r="E1192" s="1154"/>
      <c r="F1192" s="1154"/>
      <c r="G1192" s="1152"/>
    </row>
    <row r="1193" spans="1:7" x14ac:dyDescent="0.25">
      <c r="D1193" s="1151"/>
      <c r="E1193" s="1154"/>
      <c r="F1193" s="1154"/>
      <c r="G1193" s="1152"/>
    </row>
    <row r="1194" spans="1:7" x14ac:dyDescent="0.25">
      <c r="D1194" s="1151"/>
      <c r="E1194" s="1154"/>
      <c r="F1194" s="1154"/>
      <c r="G1194" s="1152"/>
    </row>
    <row r="1195" spans="1:7" x14ac:dyDescent="0.25">
      <c r="A1195" s="821"/>
      <c r="D1195" s="957"/>
      <c r="E1195" s="986"/>
      <c r="F1195" s="986"/>
      <c r="G1195" s="958"/>
    </row>
    <row r="1196" spans="1:7" x14ac:dyDescent="0.25">
      <c r="D1196" s="1151"/>
      <c r="E1196" s="1154"/>
      <c r="F1196" s="1154"/>
      <c r="G1196" s="1152"/>
    </row>
    <row r="1197" spans="1:7" x14ac:dyDescent="0.25">
      <c r="D1197" s="1151"/>
      <c r="E1197" s="1154"/>
      <c r="F1197" s="1154"/>
      <c r="G1197" s="1152"/>
    </row>
    <row r="1198" spans="1:7" x14ac:dyDescent="0.25">
      <c r="A1198" s="821"/>
      <c r="D1198" s="892"/>
      <c r="E1198" s="984"/>
      <c r="F1198" s="984"/>
      <c r="G1198" s="893"/>
    </row>
    <row r="1200" spans="1:7" x14ac:dyDescent="0.25">
      <c r="A1200" s="821"/>
      <c r="B1200" s="821"/>
    </row>
    <row r="1202" spans="1:9" x14ac:dyDescent="0.25">
      <c r="A1202" s="821"/>
      <c r="B1202" s="821"/>
      <c r="C1202" s="1188"/>
      <c r="D1202" s="957"/>
      <c r="E1202" s="986"/>
      <c r="F1202" s="986"/>
      <c r="G1202" s="958"/>
      <c r="I1202" s="864"/>
    </row>
    <row r="1208" spans="1:9" x14ac:dyDescent="0.25">
      <c r="C1208" s="1188"/>
      <c r="I1208" s="864"/>
    </row>
    <row r="1209" spans="1:9" x14ac:dyDescent="0.25">
      <c r="A1209" s="821"/>
      <c r="B1209" s="821"/>
    </row>
    <row r="1210" spans="1:9" x14ac:dyDescent="0.25">
      <c r="D1210" s="1151"/>
      <c r="E1210" s="1154"/>
      <c r="F1210" s="1154"/>
      <c r="G1210" s="1152"/>
    </row>
    <row r="1211" spans="1:9" x14ac:dyDescent="0.25">
      <c r="D1211" s="1151"/>
      <c r="E1211" s="1154"/>
      <c r="F1211" s="1154"/>
      <c r="G1211" s="1152"/>
    </row>
    <row r="1212" spans="1:9" x14ac:dyDescent="0.25">
      <c r="D1212" s="1151"/>
      <c r="E1212" s="1154"/>
      <c r="F1212" s="1154"/>
      <c r="G1212" s="1152"/>
    </row>
    <row r="1213" spans="1:9" x14ac:dyDescent="0.25">
      <c r="D1213" s="1151"/>
      <c r="E1213" s="1154"/>
      <c r="F1213" s="1154"/>
      <c r="G1213" s="1152"/>
    </row>
    <row r="1214" spans="1:9" x14ac:dyDescent="0.25">
      <c r="D1214" s="1151"/>
      <c r="E1214" s="1154"/>
      <c r="F1214" s="1154"/>
      <c r="G1214" s="1152"/>
    </row>
    <row r="1215" spans="1:9" x14ac:dyDescent="0.25">
      <c r="D1215" s="1151"/>
      <c r="E1215" s="1154"/>
      <c r="F1215" s="1154"/>
      <c r="G1215" s="1152"/>
    </row>
    <row r="1216" spans="1:9" x14ac:dyDescent="0.25">
      <c r="D1216" s="1151"/>
      <c r="E1216" s="1154"/>
      <c r="F1216" s="1154"/>
      <c r="G1216" s="1152"/>
    </row>
    <row r="1217" spans="1:9" x14ac:dyDescent="0.25">
      <c r="D1217" s="1151"/>
      <c r="E1217" s="1154"/>
      <c r="F1217" s="1154"/>
      <c r="G1217" s="1152"/>
    </row>
    <row r="1218" spans="1:9" x14ac:dyDescent="0.25">
      <c r="D1218" s="1151"/>
      <c r="E1218" s="1154"/>
      <c r="F1218" s="1154"/>
      <c r="G1218" s="1152"/>
    </row>
    <row r="1219" spans="1:9" x14ac:dyDescent="0.25">
      <c r="A1219" s="821"/>
      <c r="B1219" s="821"/>
      <c r="C1219" s="1188"/>
      <c r="D1219" s="957"/>
      <c r="E1219" s="986"/>
      <c r="F1219" s="986"/>
      <c r="G1219" s="958"/>
      <c r="I1219" s="864"/>
    </row>
    <row r="1220" spans="1:9" x14ac:dyDescent="0.25">
      <c r="A1220" s="821"/>
      <c r="B1220" s="821"/>
      <c r="C1220" s="1188"/>
      <c r="D1220" s="957"/>
      <c r="E1220" s="986"/>
      <c r="F1220" s="986"/>
      <c r="G1220" s="958"/>
      <c r="I1220" s="864"/>
    </row>
    <row r="1221" spans="1:9" x14ac:dyDescent="0.25">
      <c r="A1221" s="821"/>
      <c r="B1221" s="821"/>
      <c r="C1221" s="1188"/>
      <c r="D1221" s="957"/>
      <c r="E1221" s="986"/>
      <c r="F1221" s="986"/>
      <c r="G1221" s="958"/>
      <c r="I1221" s="864"/>
    </row>
    <row r="1222" spans="1:9" x14ac:dyDescent="0.25">
      <c r="A1222" s="821"/>
      <c r="B1222" s="821"/>
      <c r="C1222" s="1188"/>
      <c r="D1222" s="957"/>
      <c r="E1222" s="986"/>
      <c r="F1222" s="986"/>
      <c r="G1222" s="958"/>
      <c r="I1222" s="864"/>
    </row>
    <row r="1223" spans="1:9" x14ac:dyDescent="0.25">
      <c r="D1223" s="1151"/>
      <c r="E1223" s="1154"/>
      <c r="F1223" s="1154"/>
      <c r="G1223" s="1152"/>
    </row>
    <row r="1224" spans="1:9" x14ac:dyDescent="0.25">
      <c r="A1224" s="821"/>
      <c r="D1224" s="1151"/>
      <c r="E1224" s="1154"/>
      <c r="F1224" s="1154"/>
      <c r="G1224" s="1152"/>
    </row>
    <row r="1225" spans="1:9" x14ac:dyDescent="0.25">
      <c r="D1225" s="1151"/>
      <c r="E1225" s="1154"/>
      <c r="F1225" s="1154"/>
      <c r="G1225" s="1152"/>
    </row>
    <row r="1226" spans="1:9" x14ac:dyDescent="0.25">
      <c r="C1226" s="1188"/>
      <c r="D1226" s="1151"/>
      <c r="E1226" s="1154"/>
      <c r="F1226" s="1154"/>
      <c r="G1226" s="1152"/>
      <c r="I1226" s="864"/>
    </row>
    <row r="1227" spans="1:9" x14ac:dyDescent="0.25">
      <c r="C1227" s="1188"/>
      <c r="D1227" s="1151"/>
      <c r="E1227" s="1154"/>
      <c r="F1227" s="1154"/>
      <c r="G1227" s="1152"/>
      <c r="I1227" s="864"/>
    </row>
    <row r="1228" spans="1:9" x14ac:dyDescent="0.25">
      <c r="D1228" s="1151"/>
      <c r="E1228" s="1154"/>
      <c r="F1228" s="1154"/>
      <c r="G1228" s="1152"/>
    </row>
    <row r="1229" spans="1:9" x14ac:dyDescent="0.25">
      <c r="D1229" s="1151"/>
      <c r="E1229" s="1154"/>
      <c r="F1229" s="1154"/>
      <c r="G1229" s="1152"/>
    </row>
    <row r="1230" spans="1:9" x14ac:dyDescent="0.25">
      <c r="D1230" s="1151"/>
      <c r="E1230" s="1154"/>
      <c r="F1230" s="1154"/>
      <c r="G1230" s="1152"/>
    </row>
    <row r="1231" spans="1:9" x14ac:dyDescent="0.25">
      <c r="D1231" s="1151"/>
      <c r="E1231" s="1154"/>
      <c r="F1231" s="1154"/>
      <c r="G1231" s="1152"/>
    </row>
    <row r="1232" spans="1:9" x14ac:dyDescent="0.25">
      <c r="D1232" s="1151"/>
      <c r="E1232" s="1154"/>
      <c r="F1232" s="1154"/>
      <c r="G1232" s="1152"/>
    </row>
    <row r="1233" spans="1:9" x14ac:dyDescent="0.25">
      <c r="D1233" s="1151"/>
      <c r="E1233" s="1154"/>
      <c r="F1233" s="1154"/>
      <c r="G1233" s="1152"/>
    </row>
    <row r="1234" spans="1:9" x14ac:dyDescent="0.25">
      <c r="A1234" s="821"/>
      <c r="D1234" s="957"/>
      <c r="E1234" s="986"/>
      <c r="F1234" s="986"/>
      <c r="G1234" s="958"/>
    </row>
    <row r="1235" spans="1:9" x14ac:dyDescent="0.25">
      <c r="A1235" s="821"/>
      <c r="D1235" s="957"/>
      <c r="E1235" s="986"/>
      <c r="F1235" s="986"/>
      <c r="G1235" s="958"/>
    </row>
    <row r="1236" spans="1:9" x14ac:dyDescent="0.25">
      <c r="A1236" s="821"/>
      <c r="D1236" s="957"/>
      <c r="E1236" s="986"/>
      <c r="F1236" s="986"/>
      <c r="G1236" s="958"/>
    </row>
    <row r="1237" spans="1:9" x14ac:dyDescent="0.25">
      <c r="A1237" s="821"/>
      <c r="D1237" s="957"/>
      <c r="E1237" s="986"/>
      <c r="F1237" s="986"/>
      <c r="G1237" s="958"/>
    </row>
    <row r="1238" spans="1:9" x14ac:dyDescent="0.25">
      <c r="D1238" s="1151"/>
      <c r="E1238" s="1154"/>
      <c r="F1238" s="1154"/>
      <c r="G1238" s="1152"/>
    </row>
    <row r="1239" spans="1:9" x14ac:dyDescent="0.25">
      <c r="A1239" s="821"/>
      <c r="D1239" s="1151"/>
      <c r="E1239" s="1154"/>
      <c r="F1239" s="1154"/>
      <c r="G1239" s="1152"/>
    </row>
    <row r="1240" spans="1:9" x14ac:dyDescent="0.25">
      <c r="D1240" s="1151"/>
      <c r="E1240" s="1154"/>
      <c r="F1240" s="1154"/>
      <c r="G1240" s="1152"/>
    </row>
    <row r="1241" spans="1:9" x14ac:dyDescent="0.25">
      <c r="D1241" s="1151"/>
      <c r="E1241" s="1154"/>
      <c r="F1241" s="1154"/>
      <c r="G1241" s="1152"/>
    </row>
    <row r="1242" spans="1:9" x14ac:dyDescent="0.25">
      <c r="D1242" s="1151"/>
      <c r="E1242" s="1154"/>
      <c r="F1242" s="1154"/>
      <c r="G1242" s="1152"/>
    </row>
    <row r="1243" spans="1:9" x14ac:dyDescent="0.25">
      <c r="D1243" s="1151"/>
      <c r="E1243" s="1154"/>
      <c r="F1243" s="1154"/>
      <c r="G1243" s="1152"/>
    </row>
    <row r="1244" spans="1:9" x14ac:dyDescent="0.25">
      <c r="A1244" s="821"/>
      <c r="D1244" s="957"/>
      <c r="E1244" s="986"/>
      <c r="F1244" s="986"/>
      <c r="G1244" s="958"/>
    </row>
    <row r="1245" spans="1:9" x14ac:dyDescent="0.25">
      <c r="D1245" s="1151"/>
      <c r="E1245" s="1154"/>
      <c r="F1245" s="1154"/>
      <c r="G1245" s="1152"/>
    </row>
    <row r="1246" spans="1:9" x14ac:dyDescent="0.25">
      <c r="A1246" s="821"/>
      <c r="D1246" s="1151"/>
      <c r="E1246" s="1154"/>
      <c r="F1246" s="1154"/>
      <c r="G1246" s="1152"/>
    </row>
    <row r="1247" spans="1:9" x14ac:dyDescent="0.25">
      <c r="D1247" s="1151"/>
      <c r="E1247" s="1154"/>
      <c r="F1247" s="1154"/>
      <c r="G1247" s="1152"/>
    </row>
    <row r="1248" spans="1:9" x14ac:dyDescent="0.25">
      <c r="A1248" s="821"/>
      <c r="B1248" s="821"/>
      <c r="C1248" s="1188"/>
      <c r="D1248" s="957"/>
      <c r="E1248" s="986"/>
      <c r="F1248" s="986"/>
      <c r="G1248" s="958"/>
      <c r="I1248" s="864"/>
    </row>
    <row r="1249" spans="1:9" x14ac:dyDescent="0.25">
      <c r="D1249" s="1151"/>
      <c r="E1249" s="1154"/>
      <c r="F1249" s="1154"/>
      <c r="G1249" s="1152"/>
    </row>
    <row r="1250" spans="1:9" x14ac:dyDescent="0.25">
      <c r="A1250" s="821"/>
      <c r="B1250" s="821"/>
      <c r="C1250" s="1188"/>
      <c r="D1250" s="892"/>
      <c r="E1250" s="984"/>
      <c r="F1250" s="984"/>
      <c r="G1250" s="893"/>
      <c r="I1250" s="864"/>
    </row>
    <row r="1251" spans="1:9" x14ac:dyDescent="0.25">
      <c r="A1251" s="821"/>
      <c r="B1251" s="821"/>
    </row>
    <row r="1256" spans="1:9" x14ac:dyDescent="0.25">
      <c r="C1256" s="1188"/>
      <c r="I1256" s="864"/>
    </row>
    <row r="1257" spans="1:9" x14ac:dyDescent="0.25">
      <c r="A1257" s="821"/>
      <c r="B1257" s="821"/>
    </row>
    <row r="1258" spans="1:9" x14ac:dyDescent="0.25">
      <c r="D1258" s="1151"/>
      <c r="E1258" s="1154"/>
      <c r="F1258" s="1154"/>
      <c r="G1258" s="1152"/>
    </row>
    <row r="1259" spans="1:9" x14ac:dyDescent="0.25">
      <c r="D1259" s="1151"/>
      <c r="E1259" s="1154"/>
      <c r="F1259" s="1154"/>
      <c r="G1259" s="1152"/>
    </row>
    <row r="1260" spans="1:9" x14ac:dyDescent="0.25">
      <c r="D1260" s="1151"/>
      <c r="E1260" s="1154"/>
      <c r="F1260" s="1154"/>
      <c r="G1260" s="1152"/>
    </row>
    <row r="1261" spans="1:9" x14ac:dyDescent="0.25">
      <c r="D1261" s="1151"/>
      <c r="E1261" s="1154"/>
      <c r="F1261" s="1154"/>
      <c r="G1261" s="1152"/>
    </row>
    <row r="1262" spans="1:9" x14ac:dyDescent="0.25">
      <c r="D1262" s="1151"/>
      <c r="E1262" s="1154"/>
      <c r="F1262" s="1154"/>
      <c r="G1262" s="1152"/>
    </row>
    <row r="1263" spans="1:9" x14ac:dyDescent="0.25">
      <c r="D1263" s="1151"/>
      <c r="E1263" s="1154"/>
      <c r="F1263" s="1154"/>
      <c r="G1263" s="1152"/>
      <c r="I1263" s="1159"/>
    </row>
    <row r="1264" spans="1:9" x14ac:dyDescent="0.25">
      <c r="A1264" s="821"/>
      <c r="B1264" s="821"/>
      <c r="C1264" s="1188"/>
      <c r="D1264" s="957"/>
      <c r="E1264" s="986"/>
      <c r="F1264" s="986"/>
      <c r="G1264" s="958"/>
      <c r="I1264" s="864"/>
    </row>
    <row r="1265" spans="1:9" x14ac:dyDescent="0.25">
      <c r="A1265" s="821"/>
      <c r="B1265" s="821"/>
      <c r="C1265" s="1188"/>
      <c r="D1265" s="957"/>
      <c r="E1265" s="986"/>
      <c r="F1265" s="986"/>
      <c r="G1265" s="958"/>
      <c r="I1265" s="864"/>
    </row>
    <row r="1266" spans="1:9" x14ac:dyDescent="0.25">
      <c r="A1266" s="821"/>
      <c r="B1266" s="821"/>
      <c r="C1266" s="1188"/>
      <c r="D1266" s="957"/>
      <c r="E1266" s="986"/>
      <c r="F1266" s="986"/>
      <c r="G1266" s="958"/>
      <c r="I1266" s="864"/>
    </row>
    <row r="1267" spans="1:9" x14ac:dyDescent="0.25">
      <c r="D1267" s="1151"/>
      <c r="E1267" s="1154"/>
      <c r="F1267" s="1154"/>
      <c r="G1267" s="1152"/>
    </row>
    <row r="1268" spans="1:9" x14ac:dyDescent="0.25">
      <c r="A1268" s="821"/>
      <c r="D1268" s="1151"/>
      <c r="E1268" s="1154"/>
      <c r="F1268" s="1154"/>
      <c r="G1268" s="1152"/>
    </row>
    <row r="1269" spans="1:9" x14ac:dyDescent="0.25">
      <c r="D1269" s="1151"/>
      <c r="E1269" s="1154"/>
      <c r="F1269" s="1154"/>
      <c r="G1269" s="1152"/>
    </row>
    <row r="1270" spans="1:9" x14ac:dyDescent="0.25">
      <c r="D1270" s="1151"/>
      <c r="E1270" s="1154"/>
      <c r="F1270" s="1154"/>
      <c r="G1270" s="1152"/>
    </row>
    <row r="1271" spans="1:9" x14ac:dyDescent="0.25">
      <c r="D1271" s="1151"/>
      <c r="E1271" s="1154"/>
      <c r="F1271" s="1154"/>
      <c r="G1271" s="1152"/>
    </row>
    <row r="1272" spans="1:9" x14ac:dyDescent="0.25">
      <c r="D1272" s="1151"/>
      <c r="E1272" s="1154"/>
      <c r="F1272" s="1154"/>
      <c r="G1272" s="1152"/>
    </row>
    <row r="1273" spans="1:9" x14ac:dyDescent="0.25">
      <c r="D1273" s="1151"/>
      <c r="E1273" s="1154"/>
      <c r="F1273" s="1154"/>
      <c r="G1273" s="1152"/>
    </row>
    <row r="1274" spans="1:9" x14ac:dyDescent="0.25">
      <c r="D1274" s="1151"/>
      <c r="E1274" s="1154"/>
      <c r="F1274" s="1154"/>
      <c r="G1274" s="1152"/>
    </row>
    <row r="1275" spans="1:9" x14ac:dyDescent="0.25">
      <c r="D1275" s="1151"/>
      <c r="E1275" s="1154"/>
      <c r="F1275" s="1154"/>
      <c r="G1275" s="1152"/>
    </row>
    <row r="1276" spans="1:9" x14ac:dyDescent="0.25">
      <c r="D1276" s="1151"/>
      <c r="E1276" s="1154"/>
      <c r="F1276" s="1154"/>
      <c r="G1276" s="1152"/>
    </row>
    <row r="1277" spans="1:9" x14ac:dyDescent="0.25">
      <c r="D1277" s="1151"/>
      <c r="E1277" s="1154"/>
      <c r="F1277" s="1154"/>
      <c r="G1277" s="1152"/>
    </row>
    <row r="1278" spans="1:9" x14ac:dyDescent="0.25">
      <c r="D1278" s="1151"/>
      <c r="E1278" s="1154"/>
      <c r="F1278" s="1154"/>
      <c r="G1278" s="1152"/>
    </row>
    <row r="1279" spans="1:9" x14ac:dyDescent="0.25">
      <c r="A1279" s="821"/>
      <c r="D1279" s="957"/>
      <c r="E1279" s="986"/>
      <c r="F1279" s="986"/>
      <c r="G1279" s="958"/>
    </row>
    <row r="1280" spans="1:9" x14ac:dyDescent="0.25">
      <c r="A1280" s="821"/>
      <c r="D1280" s="957"/>
      <c r="E1280" s="986"/>
      <c r="F1280" s="986"/>
      <c r="G1280" s="958"/>
    </row>
    <row r="1281" spans="1:9" x14ac:dyDescent="0.25">
      <c r="A1281" s="821"/>
      <c r="D1281" s="957"/>
      <c r="E1281" s="986"/>
      <c r="F1281" s="986"/>
      <c r="G1281" s="958"/>
    </row>
    <row r="1282" spans="1:9" x14ac:dyDescent="0.25">
      <c r="A1282" s="821"/>
      <c r="D1282" s="957"/>
      <c r="E1282" s="986"/>
      <c r="F1282" s="986"/>
      <c r="G1282" s="958"/>
    </row>
    <row r="1283" spans="1:9" x14ac:dyDescent="0.25">
      <c r="D1283" s="1151"/>
      <c r="E1283" s="1154"/>
      <c r="F1283" s="1154"/>
      <c r="G1283" s="1152"/>
    </row>
    <row r="1284" spans="1:9" x14ac:dyDescent="0.25">
      <c r="A1284" s="821"/>
      <c r="D1284" s="1151"/>
      <c r="E1284" s="1154"/>
      <c r="F1284" s="1154"/>
      <c r="G1284" s="1152"/>
    </row>
    <row r="1285" spans="1:9" x14ac:dyDescent="0.25">
      <c r="D1285" s="1151"/>
      <c r="E1285" s="1154"/>
      <c r="F1285" s="1154"/>
      <c r="G1285" s="1152"/>
    </row>
    <row r="1286" spans="1:9" x14ac:dyDescent="0.25">
      <c r="D1286" s="1151"/>
      <c r="E1286" s="1154"/>
      <c r="F1286" s="1154"/>
      <c r="G1286" s="1152"/>
    </row>
    <row r="1287" spans="1:9" x14ac:dyDescent="0.25">
      <c r="D1287" s="1151"/>
      <c r="E1287" s="1154"/>
      <c r="F1287" s="1154"/>
      <c r="G1287" s="1152"/>
    </row>
    <row r="1288" spans="1:9" x14ac:dyDescent="0.25">
      <c r="A1288" s="821"/>
      <c r="D1288" s="957"/>
      <c r="E1288" s="986"/>
      <c r="F1288" s="986"/>
      <c r="G1288" s="958"/>
    </row>
    <row r="1289" spans="1:9" x14ac:dyDescent="0.25">
      <c r="D1289" s="1151"/>
      <c r="E1289" s="1154"/>
      <c r="F1289" s="1154"/>
      <c r="G1289" s="1152"/>
    </row>
    <row r="1290" spans="1:9" x14ac:dyDescent="0.25">
      <c r="A1290" s="821"/>
      <c r="D1290" s="1151"/>
      <c r="E1290" s="1154"/>
      <c r="F1290" s="1154"/>
      <c r="G1290" s="1152"/>
    </row>
    <row r="1291" spans="1:9" x14ac:dyDescent="0.25">
      <c r="D1291" s="1151"/>
      <c r="E1291" s="1154"/>
      <c r="F1291" s="1154"/>
      <c r="G1291" s="1152"/>
    </row>
    <row r="1292" spans="1:9" x14ac:dyDescent="0.25">
      <c r="A1292" s="821"/>
      <c r="B1292" s="821"/>
      <c r="C1292" s="1188"/>
      <c r="D1292" s="957"/>
      <c r="E1292" s="986"/>
      <c r="F1292" s="986"/>
      <c r="G1292" s="958"/>
      <c r="I1292" s="864"/>
    </row>
    <row r="1293" spans="1:9" x14ac:dyDescent="0.25">
      <c r="D1293" s="1151"/>
      <c r="E1293" s="1154"/>
      <c r="F1293" s="1154"/>
      <c r="G1293" s="1152"/>
    </row>
    <row r="1294" spans="1:9" x14ac:dyDescent="0.25">
      <c r="D1294" s="1151"/>
      <c r="E1294" s="1154"/>
      <c r="F1294" s="1154"/>
      <c r="G1294" s="1152"/>
    </row>
    <row r="1295" spans="1:9" x14ac:dyDescent="0.25">
      <c r="A1295" s="821"/>
      <c r="D1295" s="957"/>
      <c r="E1295" s="986"/>
      <c r="F1295" s="986"/>
      <c r="G1295" s="958"/>
    </row>
    <row r="1297" spans="1:9" x14ac:dyDescent="0.25">
      <c r="A1297" s="821"/>
      <c r="B1297" s="821"/>
    </row>
    <row r="1298" spans="1:9" x14ac:dyDescent="0.25">
      <c r="A1298" s="821"/>
      <c r="B1298" s="821"/>
    </row>
    <row r="1299" spans="1:9" x14ac:dyDescent="0.25">
      <c r="A1299" s="821"/>
      <c r="B1299" s="821"/>
    </row>
    <row r="1300" spans="1:9" x14ac:dyDescent="0.25">
      <c r="A1300" s="821"/>
      <c r="B1300" s="821"/>
    </row>
    <row r="1301" spans="1:9" x14ac:dyDescent="0.25">
      <c r="A1301" s="821"/>
      <c r="B1301" s="821"/>
    </row>
    <row r="1304" spans="1:9" x14ac:dyDescent="0.25">
      <c r="C1304" s="1188"/>
      <c r="I1304" s="864"/>
    </row>
    <row r="1305" spans="1:9" x14ac:dyDescent="0.25">
      <c r="A1305" s="821"/>
      <c r="B1305" s="821"/>
    </row>
    <row r="1306" spans="1:9" x14ac:dyDescent="0.25">
      <c r="D1306" s="1151"/>
      <c r="E1306" s="1154"/>
      <c r="F1306" s="1154"/>
      <c r="G1306" s="1152"/>
    </row>
    <row r="1307" spans="1:9" x14ac:dyDescent="0.25">
      <c r="D1307" s="1151"/>
      <c r="E1307" s="1154"/>
      <c r="F1307" s="1154"/>
      <c r="G1307" s="1152"/>
    </row>
    <row r="1308" spans="1:9" x14ac:dyDescent="0.25">
      <c r="D1308" s="1151"/>
      <c r="E1308" s="1154"/>
      <c r="F1308" s="1154"/>
      <c r="G1308" s="1152"/>
    </row>
    <row r="1309" spans="1:9" x14ac:dyDescent="0.25">
      <c r="D1309" s="1151"/>
      <c r="E1309" s="1154"/>
      <c r="F1309" s="1154"/>
      <c r="G1309" s="1152"/>
    </row>
    <row r="1310" spans="1:9" x14ac:dyDescent="0.25">
      <c r="D1310" s="1151"/>
      <c r="E1310" s="1154"/>
      <c r="F1310" s="1154"/>
      <c r="G1310" s="1152"/>
    </row>
    <row r="1311" spans="1:9" x14ac:dyDescent="0.25">
      <c r="D1311" s="1151"/>
      <c r="E1311" s="1154"/>
      <c r="F1311" s="1154"/>
      <c r="G1311" s="1152"/>
    </row>
    <row r="1312" spans="1:9" x14ac:dyDescent="0.25">
      <c r="D1312" s="1151"/>
      <c r="E1312" s="1154"/>
      <c r="F1312" s="1154"/>
      <c r="G1312" s="1152"/>
    </row>
    <row r="1313" spans="1:9" x14ac:dyDescent="0.25">
      <c r="A1313" s="821"/>
      <c r="B1313" s="821"/>
      <c r="C1313" s="1188"/>
      <c r="D1313" s="957"/>
      <c r="E1313" s="986"/>
      <c r="F1313" s="986"/>
      <c r="G1313" s="958"/>
      <c r="I1313" s="864"/>
    </row>
    <row r="1314" spans="1:9" x14ac:dyDescent="0.25">
      <c r="A1314" s="821"/>
      <c r="B1314" s="821"/>
      <c r="C1314" s="1188"/>
      <c r="D1314" s="957"/>
      <c r="E1314" s="986"/>
      <c r="F1314" s="986"/>
      <c r="G1314" s="958"/>
      <c r="I1314" s="864"/>
    </row>
    <row r="1315" spans="1:9" x14ac:dyDescent="0.25">
      <c r="A1315" s="821"/>
      <c r="B1315" s="821"/>
      <c r="C1315" s="1188"/>
      <c r="D1315" s="957"/>
      <c r="E1315" s="986"/>
      <c r="F1315" s="986"/>
      <c r="G1315" s="958"/>
      <c r="I1315" s="864"/>
    </row>
    <row r="1316" spans="1:9" x14ac:dyDescent="0.25">
      <c r="D1316" s="1151"/>
      <c r="E1316" s="1154"/>
      <c r="F1316" s="1154"/>
      <c r="G1316" s="1152"/>
    </row>
    <row r="1317" spans="1:9" x14ac:dyDescent="0.25">
      <c r="A1317" s="821"/>
      <c r="D1317" s="1151"/>
      <c r="E1317" s="1154"/>
      <c r="F1317" s="1154"/>
      <c r="G1317" s="1152"/>
    </row>
    <row r="1318" spans="1:9" x14ac:dyDescent="0.25">
      <c r="D1318" s="1151"/>
      <c r="E1318" s="1154"/>
      <c r="F1318" s="1154"/>
      <c r="G1318" s="958"/>
    </row>
    <row r="1319" spans="1:9" x14ac:dyDescent="0.25">
      <c r="D1319" s="1151"/>
      <c r="E1319" s="1154"/>
      <c r="F1319" s="1154"/>
      <c r="G1319" s="1152"/>
    </row>
    <row r="1320" spans="1:9" x14ac:dyDescent="0.25">
      <c r="D1320" s="1151"/>
      <c r="E1320" s="1154"/>
      <c r="F1320" s="1154"/>
      <c r="G1320" s="1152"/>
    </row>
    <row r="1321" spans="1:9" x14ac:dyDescent="0.25">
      <c r="D1321" s="1151"/>
      <c r="E1321" s="1154"/>
      <c r="F1321" s="1154"/>
      <c r="G1321" s="1152"/>
    </row>
    <row r="1322" spans="1:9" x14ac:dyDescent="0.25">
      <c r="D1322" s="1151"/>
      <c r="E1322" s="1154"/>
      <c r="F1322" s="1154"/>
      <c r="G1322" s="1152"/>
    </row>
    <row r="1323" spans="1:9" x14ac:dyDescent="0.25">
      <c r="D1323" s="1151"/>
      <c r="E1323" s="1154"/>
      <c r="F1323" s="1154"/>
      <c r="G1323" s="1152"/>
    </row>
    <row r="1324" spans="1:9" x14ac:dyDescent="0.25">
      <c r="D1324" s="1151"/>
      <c r="E1324" s="1154"/>
      <c r="F1324" s="1154"/>
      <c r="G1324" s="1152"/>
    </row>
    <row r="1325" spans="1:9" x14ac:dyDescent="0.25">
      <c r="D1325" s="1151"/>
      <c r="E1325" s="1154"/>
      <c r="F1325" s="1154"/>
      <c r="G1325" s="1152"/>
    </row>
    <row r="1326" spans="1:9" x14ac:dyDescent="0.25">
      <c r="A1326" s="821"/>
      <c r="D1326" s="957"/>
      <c r="E1326" s="986"/>
      <c r="F1326" s="986"/>
      <c r="G1326" s="958"/>
    </row>
    <row r="1327" spans="1:9" x14ac:dyDescent="0.25">
      <c r="A1327" s="821"/>
      <c r="D1327" s="957"/>
      <c r="E1327" s="986"/>
      <c r="F1327" s="986"/>
      <c r="G1327" s="958"/>
    </row>
    <row r="1328" spans="1:9" x14ac:dyDescent="0.25">
      <c r="A1328" s="821"/>
      <c r="D1328" s="957"/>
      <c r="E1328" s="986"/>
      <c r="F1328" s="986"/>
      <c r="G1328" s="958"/>
    </row>
    <row r="1329" spans="1:9" x14ac:dyDescent="0.25">
      <c r="A1329" s="821"/>
      <c r="D1329" s="957"/>
      <c r="E1329" s="986"/>
      <c r="F1329" s="986"/>
      <c r="G1329" s="958"/>
    </row>
    <row r="1330" spans="1:9" x14ac:dyDescent="0.25">
      <c r="D1330" s="1151"/>
      <c r="E1330" s="1154"/>
      <c r="F1330" s="1154"/>
      <c r="G1330" s="1152"/>
    </row>
    <row r="1331" spans="1:9" x14ac:dyDescent="0.25">
      <c r="A1331" s="821"/>
      <c r="D1331" s="1151"/>
      <c r="E1331" s="1154"/>
      <c r="F1331" s="1154"/>
      <c r="G1331" s="1152"/>
    </row>
    <row r="1332" spans="1:9" x14ac:dyDescent="0.25">
      <c r="D1332" s="1151"/>
      <c r="E1332" s="1154"/>
      <c r="F1332" s="1154"/>
      <c r="G1332" s="1152"/>
    </row>
    <row r="1333" spans="1:9" x14ac:dyDescent="0.25">
      <c r="D1333" s="1151"/>
      <c r="E1333" s="1154"/>
      <c r="F1333" s="1154"/>
      <c r="G1333" s="1152"/>
    </row>
    <row r="1334" spans="1:9" x14ac:dyDescent="0.25">
      <c r="D1334" s="1151"/>
      <c r="E1334" s="1154"/>
      <c r="F1334" s="1154"/>
      <c r="G1334" s="1152"/>
    </row>
    <row r="1335" spans="1:9" x14ac:dyDescent="0.25">
      <c r="A1335" s="821"/>
      <c r="D1335" s="957"/>
      <c r="E1335" s="986"/>
      <c r="F1335" s="986"/>
      <c r="G1335" s="958"/>
    </row>
    <row r="1336" spans="1:9" x14ac:dyDescent="0.25">
      <c r="A1336" s="821"/>
      <c r="D1336" s="957"/>
      <c r="E1336" s="986"/>
      <c r="F1336" s="986"/>
      <c r="G1336" s="958"/>
    </row>
    <row r="1337" spans="1:9" x14ac:dyDescent="0.25">
      <c r="A1337" s="821"/>
      <c r="D1337" s="957"/>
      <c r="E1337" s="986"/>
      <c r="F1337" s="986"/>
      <c r="G1337" s="958"/>
    </row>
    <row r="1338" spans="1:9" x14ac:dyDescent="0.25">
      <c r="A1338" s="821"/>
      <c r="D1338" s="1151"/>
      <c r="E1338" s="1154"/>
      <c r="F1338" s="1154"/>
      <c r="G1338" s="1152"/>
    </row>
    <row r="1339" spans="1:9" x14ac:dyDescent="0.25">
      <c r="A1339" s="821"/>
      <c r="B1339" s="821"/>
      <c r="C1339" s="1188"/>
      <c r="D1339" s="957"/>
      <c r="E1339" s="986"/>
      <c r="F1339" s="986"/>
      <c r="G1339" s="958"/>
      <c r="I1339" s="864"/>
    </row>
    <row r="1340" spans="1:9" x14ac:dyDescent="0.25">
      <c r="D1340" s="1151"/>
      <c r="E1340" s="1154"/>
      <c r="F1340" s="1154"/>
      <c r="G1340" s="1152"/>
    </row>
    <row r="1341" spans="1:9" x14ac:dyDescent="0.25">
      <c r="D1341" s="1151"/>
      <c r="E1341" s="1154"/>
      <c r="F1341" s="1154"/>
      <c r="G1341" s="1152"/>
    </row>
    <row r="1342" spans="1:9" x14ac:dyDescent="0.25">
      <c r="D1342" s="1151"/>
      <c r="E1342" s="1154"/>
      <c r="F1342" s="1154"/>
      <c r="G1342" s="1152"/>
    </row>
    <row r="1343" spans="1:9" x14ac:dyDescent="0.25">
      <c r="D1343" s="1151"/>
      <c r="E1343" s="1154"/>
      <c r="F1343" s="1154"/>
      <c r="G1343" s="1152"/>
    </row>
    <row r="1345" spans="1:9" x14ac:dyDescent="0.25">
      <c r="A1345" s="821"/>
      <c r="D1345" s="892"/>
      <c r="E1345" s="984"/>
      <c r="F1345" s="984"/>
      <c r="G1345" s="893"/>
    </row>
    <row r="1352" spans="1:9" x14ac:dyDescent="0.25">
      <c r="C1352" s="1188"/>
      <c r="I1352" s="864"/>
    </row>
    <row r="1353" spans="1:9" x14ac:dyDescent="0.25">
      <c r="A1353" s="821"/>
      <c r="B1353" s="821"/>
    </row>
    <row r="1354" spans="1:9" x14ac:dyDescent="0.25">
      <c r="D1354" s="1151"/>
      <c r="E1354" s="1154"/>
      <c r="F1354" s="1154"/>
      <c r="G1354" s="1152"/>
    </row>
    <row r="1355" spans="1:9" x14ac:dyDescent="0.25">
      <c r="D1355" s="1151"/>
      <c r="E1355" s="1154"/>
      <c r="F1355" s="1154"/>
      <c r="G1355" s="1152"/>
    </row>
    <row r="1356" spans="1:9" x14ac:dyDescent="0.25">
      <c r="D1356" s="1151"/>
      <c r="E1356" s="1154"/>
      <c r="F1356" s="1154"/>
      <c r="G1356" s="1152"/>
    </row>
    <row r="1357" spans="1:9" x14ac:dyDescent="0.25">
      <c r="D1357" s="1151"/>
      <c r="E1357" s="1154"/>
      <c r="F1357" s="1154"/>
      <c r="G1357" s="1152"/>
    </row>
    <row r="1358" spans="1:9" x14ac:dyDescent="0.25">
      <c r="D1358" s="1151"/>
      <c r="E1358" s="1154"/>
      <c r="F1358" s="1154"/>
      <c r="G1358" s="1152"/>
    </row>
    <row r="1359" spans="1:9" x14ac:dyDescent="0.25">
      <c r="D1359" s="1151"/>
      <c r="E1359" s="1154"/>
      <c r="F1359" s="1154"/>
      <c r="G1359" s="1152"/>
    </row>
    <row r="1360" spans="1:9" x14ac:dyDescent="0.25">
      <c r="A1360" s="821"/>
      <c r="B1360" s="821"/>
      <c r="C1360" s="1188"/>
      <c r="D1360" s="957"/>
      <c r="E1360" s="986"/>
      <c r="F1360" s="986"/>
      <c r="G1360" s="958"/>
      <c r="I1360" s="864"/>
    </row>
    <row r="1361" spans="1:9" x14ac:dyDescent="0.25">
      <c r="A1361" s="821"/>
      <c r="B1361" s="821"/>
      <c r="C1361" s="1188"/>
      <c r="D1361" s="957"/>
      <c r="E1361" s="986"/>
      <c r="F1361" s="986"/>
      <c r="G1361" s="958"/>
      <c r="I1361" s="864"/>
    </row>
    <row r="1362" spans="1:9" x14ac:dyDescent="0.25">
      <c r="D1362" s="1151"/>
      <c r="E1362" s="1154"/>
      <c r="F1362" s="1154"/>
      <c r="G1362" s="1152"/>
    </row>
    <row r="1363" spans="1:9" x14ac:dyDescent="0.25">
      <c r="A1363" s="821"/>
      <c r="D1363" s="1151"/>
      <c r="E1363" s="1154"/>
      <c r="F1363" s="1154"/>
      <c r="G1363" s="1152"/>
    </row>
    <row r="1364" spans="1:9" x14ac:dyDescent="0.25">
      <c r="D1364" s="1151"/>
      <c r="E1364" s="1154"/>
      <c r="F1364" s="1154"/>
      <c r="G1364" s="1152"/>
    </row>
    <row r="1365" spans="1:9" x14ac:dyDescent="0.25">
      <c r="D1365" s="1151"/>
      <c r="E1365" s="1154"/>
      <c r="F1365" s="1154"/>
      <c r="G1365" s="1152"/>
    </row>
    <row r="1366" spans="1:9" x14ac:dyDescent="0.25">
      <c r="D1366" s="1151"/>
      <c r="E1366" s="1154"/>
      <c r="F1366" s="1154"/>
      <c r="G1366" s="1152"/>
    </row>
    <row r="1367" spans="1:9" x14ac:dyDescent="0.25">
      <c r="D1367" s="1151"/>
      <c r="E1367" s="1154"/>
      <c r="F1367" s="1154"/>
      <c r="G1367" s="1152"/>
    </row>
    <row r="1368" spans="1:9" x14ac:dyDescent="0.25">
      <c r="D1368" s="1151"/>
      <c r="E1368" s="1154"/>
      <c r="F1368" s="1154"/>
      <c r="G1368" s="1152"/>
    </row>
    <row r="1369" spans="1:9" x14ac:dyDescent="0.25">
      <c r="D1369" s="1151"/>
      <c r="E1369" s="1154"/>
      <c r="F1369" s="1154"/>
      <c r="G1369" s="1152"/>
    </row>
    <row r="1370" spans="1:9" x14ac:dyDescent="0.25">
      <c r="D1370" s="1151"/>
      <c r="E1370" s="1154"/>
      <c r="F1370" s="1154"/>
      <c r="G1370" s="1152"/>
    </row>
    <row r="1371" spans="1:9" x14ac:dyDescent="0.25">
      <c r="D1371" s="1151"/>
      <c r="E1371" s="1154"/>
      <c r="F1371" s="1154"/>
      <c r="G1371" s="1152"/>
    </row>
    <row r="1372" spans="1:9" x14ac:dyDescent="0.25">
      <c r="A1372" s="821"/>
      <c r="D1372" s="957"/>
      <c r="E1372" s="986"/>
      <c r="F1372" s="986"/>
      <c r="G1372" s="958"/>
    </row>
    <row r="1373" spans="1:9" x14ac:dyDescent="0.25">
      <c r="A1373" s="821"/>
      <c r="D1373" s="957"/>
      <c r="E1373" s="986"/>
      <c r="F1373" s="986"/>
      <c r="G1373" s="958"/>
    </row>
    <row r="1374" spans="1:9" x14ac:dyDescent="0.25">
      <c r="D1374" s="1151"/>
      <c r="E1374" s="1154"/>
      <c r="F1374" s="1154"/>
      <c r="G1374" s="1152"/>
    </row>
    <row r="1375" spans="1:9" x14ac:dyDescent="0.25">
      <c r="A1375" s="821"/>
      <c r="D1375" s="1151"/>
      <c r="E1375" s="1154"/>
      <c r="F1375" s="1154"/>
      <c r="G1375" s="1152"/>
    </row>
    <row r="1376" spans="1:9" x14ac:dyDescent="0.25">
      <c r="D1376" s="1151"/>
      <c r="E1376" s="1154"/>
      <c r="F1376" s="1154"/>
      <c r="G1376" s="1152"/>
    </row>
    <row r="1377" spans="1:9" x14ac:dyDescent="0.25">
      <c r="D1377" s="1151"/>
      <c r="E1377" s="1154"/>
      <c r="F1377" s="1154"/>
      <c r="G1377" s="1152"/>
    </row>
    <row r="1378" spans="1:9" x14ac:dyDescent="0.25">
      <c r="D1378" s="1151"/>
      <c r="E1378" s="1154"/>
      <c r="F1378" s="1154"/>
      <c r="G1378" s="1152"/>
    </row>
    <row r="1379" spans="1:9" x14ac:dyDescent="0.25">
      <c r="A1379" s="821"/>
      <c r="D1379" s="957"/>
      <c r="E1379" s="986"/>
      <c r="F1379" s="986"/>
      <c r="G1379" s="958"/>
    </row>
    <row r="1380" spans="1:9" x14ac:dyDescent="0.25">
      <c r="D1380" s="1151"/>
      <c r="E1380" s="1154"/>
      <c r="F1380" s="1154"/>
      <c r="G1380" s="1152"/>
    </row>
    <row r="1381" spans="1:9" x14ac:dyDescent="0.25">
      <c r="A1381" s="821"/>
      <c r="D1381" s="1151"/>
      <c r="E1381" s="1154"/>
      <c r="F1381" s="1154"/>
      <c r="G1381" s="1152"/>
    </row>
    <row r="1382" spans="1:9" x14ac:dyDescent="0.25">
      <c r="D1382" s="1151"/>
      <c r="E1382" s="1154"/>
      <c r="F1382" s="1154"/>
      <c r="G1382" s="1152"/>
    </row>
    <row r="1383" spans="1:9" x14ac:dyDescent="0.25">
      <c r="A1383" s="821"/>
      <c r="B1383" s="821"/>
      <c r="C1383" s="1188"/>
      <c r="D1383" s="957"/>
      <c r="E1383" s="986"/>
      <c r="F1383" s="986"/>
      <c r="G1383" s="958"/>
      <c r="I1383" s="864"/>
    </row>
    <row r="1389" spans="1:9" x14ac:dyDescent="0.25">
      <c r="A1389" s="821"/>
      <c r="D1389" s="892"/>
      <c r="E1389" s="984"/>
      <c r="F1389" s="984"/>
      <c r="G1389" s="893"/>
    </row>
    <row r="1391" spans="1:9" x14ac:dyDescent="0.25">
      <c r="A1391" s="821"/>
      <c r="B1391" s="821"/>
    </row>
    <row r="1394" spans="1:9" x14ac:dyDescent="0.25">
      <c r="A1394" s="821"/>
      <c r="B1394" s="821"/>
      <c r="C1394" s="1188"/>
      <c r="D1394" s="892"/>
      <c r="E1394" s="984"/>
      <c r="F1394" s="984"/>
      <c r="G1394" s="893"/>
      <c r="I1394" s="864"/>
    </row>
  </sheetData>
  <mergeCells count="33">
    <mergeCell ref="A309:I309"/>
    <mergeCell ref="D10:F10"/>
    <mergeCell ref="D39:F39"/>
    <mergeCell ref="D68:F68"/>
    <mergeCell ref="D98:F98"/>
    <mergeCell ref="D127:F127"/>
    <mergeCell ref="D155:F155"/>
    <mergeCell ref="D186:F186"/>
    <mergeCell ref="D214:F214"/>
    <mergeCell ref="D243:F243"/>
    <mergeCell ref="D271:F271"/>
    <mergeCell ref="A308:I308"/>
    <mergeCell ref="A321:I321"/>
    <mergeCell ref="A310:I310"/>
    <mergeCell ref="A311:I311"/>
    <mergeCell ref="A312:I312"/>
    <mergeCell ref="A313:I313"/>
    <mergeCell ref="A314:I314"/>
    <mergeCell ref="A315:I315"/>
    <mergeCell ref="A316:I316"/>
    <mergeCell ref="A317:I317"/>
    <mergeCell ref="A318:I318"/>
    <mergeCell ref="A319:I319"/>
    <mergeCell ref="A320:I320"/>
    <mergeCell ref="A328:I328"/>
    <mergeCell ref="A329:I329"/>
    <mergeCell ref="A330:I330"/>
    <mergeCell ref="A322:I322"/>
    <mergeCell ref="A323:I323"/>
    <mergeCell ref="A324:I324"/>
    <mergeCell ref="A325:I325"/>
    <mergeCell ref="A326:I326"/>
    <mergeCell ref="A327:I3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5"/>
  <sheetViews>
    <sheetView tabSelected="1" topLeftCell="A69" workbookViewId="0">
      <selection activeCell="Q20" sqref="Q20"/>
    </sheetView>
  </sheetViews>
  <sheetFormatPr defaultRowHeight="15" x14ac:dyDescent="0.25"/>
  <cols>
    <col min="1" max="1" width="27.7109375" style="489" customWidth="1"/>
    <col min="2" max="2" width="21.140625" style="489" customWidth="1"/>
    <col min="3" max="3" width="11.140625" style="506" customWidth="1"/>
    <col min="4" max="4" width="8.28515625" style="505" customWidth="1"/>
    <col min="5" max="5" width="12.85546875" style="505" customWidth="1"/>
    <col min="6" max="6" width="6.7109375" style="506" customWidth="1"/>
    <col min="7" max="7" width="6.7109375" style="769" customWidth="1"/>
    <col min="8" max="8" width="7.28515625" style="769" customWidth="1"/>
    <col min="9" max="9" width="8.7109375" style="507" bestFit="1" customWidth="1"/>
    <col min="10" max="10" width="10.140625" style="770" customWidth="1"/>
    <col min="11" max="11" width="12.5703125" style="489" customWidth="1"/>
  </cols>
  <sheetData>
    <row r="1" spans="1:11" x14ac:dyDescent="0.25">
      <c r="A1" s="482"/>
      <c r="B1" s="482"/>
      <c r="C1" s="483"/>
      <c r="D1" s="484"/>
      <c r="E1" s="485"/>
      <c r="F1" s="486"/>
      <c r="G1" s="487"/>
      <c r="H1" s="486" t="s">
        <v>0</v>
      </c>
      <c r="I1" s="483"/>
      <c r="J1" s="488"/>
    </row>
    <row r="2" spans="1:11" x14ac:dyDescent="0.25">
      <c r="A2" s="482"/>
      <c r="B2" s="482"/>
      <c r="C2" s="483"/>
      <c r="D2" s="484"/>
      <c r="E2" s="485"/>
      <c r="F2" s="486"/>
      <c r="G2" s="487"/>
      <c r="H2" s="486" t="s">
        <v>1</v>
      </c>
      <c r="I2" s="483"/>
      <c r="J2" s="488"/>
    </row>
    <row r="3" spans="1:11" x14ac:dyDescent="0.25">
      <c r="A3" s="482"/>
      <c r="B3" s="482"/>
      <c r="C3" s="483"/>
      <c r="D3" s="484"/>
      <c r="E3" s="485"/>
      <c r="F3" s="486"/>
      <c r="G3" s="487"/>
      <c r="H3" s="486" t="s">
        <v>2</v>
      </c>
      <c r="I3" s="486"/>
      <c r="J3" s="488"/>
    </row>
    <row r="4" spans="1:11" x14ac:dyDescent="0.25">
      <c r="A4" s="482"/>
      <c r="B4" s="482"/>
      <c r="C4" s="483"/>
      <c r="D4" s="484"/>
      <c r="E4" s="485"/>
      <c r="F4" s="486"/>
      <c r="G4" s="487"/>
      <c r="H4" s="486"/>
      <c r="I4" s="486"/>
      <c r="J4" s="488"/>
    </row>
    <row r="5" spans="1:11" x14ac:dyDescent="0.25">
      <c r="A5" s="482"/>
      <c r="B5" s="482"/>
      <c r="C5" s="483"/>
      <c r="D5" s="484"/>
      <c r="E5" s="485"/>
      <c r="F5" s="486"/>
      <c r="G5" s="487"/>
      <c r="H5" s="487"/>
      <c r="I5" s="486"/>
      <c r="J5" s="490"/>
    </row>
    <row r="6" spans="1:11" x14ac:dyDescent="0.25">
      <c r="A6" s="482"/>
      <c r="B6" s="482"/>
      <c r="C6" s="483"/>
      <c r="D6" s="484"/>
      <c r="E6" s="485"/>
      <c r="F6" s="486"/>
      <c r="G6" s="487"/>
      <c r="H6" s="487"/>
      <c r="I6" s="486"/>
      <c r="J6" s="486"/>
    </row>
    <row r="7" spans="1:11" x14ac:dyDescent="0.25">
      <c r="A7" s="491"/>
      <c r="B7" s="491"/>
      <c r="C7" s="486"/>
      <c r="D7" s="492"/>
      <c r="E7" s="492"/>
      <c r="F7" s="486"/>
      <c r="G7" s="487"/>
      <c r="H7" s="493"/>
      <c r="I7" s="493"/>
      <c r="J7" s="494"/>
    </row>
    <row r="8" spans="1:11" x14ac:dyDescent="0.25">
      <c r="A8" s="482"/>
      <c r="B8" s="482"/>
      <c r="C8" s="486"/>
      <c r="D8" s="492" t="s">
        <v>3</v>
      </c>
      <c r="E8" s="492"/>
      <c r="F8" s="486"/>
      <c r="G8" s="487"/>
      <c r="H8" s="487"/>
      <c r="I8" s="495"/>
      <c r="J8" s="494"/>
    </row>
    <row r="9" spans="1:11" x14ac:dyDescent="0.25">
      <c r="A9" s="482"/>
      <c r="B9" s="482"/>
      <c r="C9" s="486" t="s">
        <v>4</v>
      </c>
      <c r="D9" s="492"/>
      <c r="E9" s="492"/>
      <c r="F9" s="486"/>
      <c r="G9" s="487"/>
      <c r="H9" s="487"/>
      <c r="I9" s="495"/>
      <c r="J9" s="494"/>
    </row>
    <row r="10" spans="1:11" x14ac:dyDescent="0.25">
      <c r="A10" s="491"/>
      <c r="B10" s="491"/>
      <c r="C10" s="486"/>
      <c r="D10" s="492"/>
      <c r="E10" s="492"/>
      <c r="F10" s="496" t="s">
        <v>5</v>
      </c>
      <c r="G10" s="487"/>
      <c r="H10" s="487"/>
      <c r="I10" s="493"/>
      <c r="J10" s="497"/>
    </row>
    <row r="11" spans="1:11" x14ac:dyDescent="0.25">
      <c r="A11" s="491"/>
      <c r="B11" s="491"/>
      <c r="C11" s="498"/>
      <c r="D11" s="499"/>
      <c r="E11" s="492" t="s">
        <v>380</v>
      </c>
      <c r="F11" s="486"/>
      <c r="G11" s="487"/>
      <c r="H11" s="500"/>
      <c r="I11" s="493"/>
      <c r="J11" s="494"/>
    </row>
    <row r="12" spans="1:11" ht="15.75" thickBot="1" x14ac:dyDescent="0.3">
      <c r="A12" s="501" t="s">
        <v>381</v>
      </c>
      <c r="B12" s="502"/>
      <c r="C12" s="503"/>
      <c r="D12" s="504"/>
      <c r="G12" s="506"/>
      <c r="H12" s="506"/>
      <c r="J12" s="508"/>
    </row>
    <row r="13" spans="1:11" ht="24.75" x14ac:dyDescent="0.25">
      <c r="A13" s="509" t="s">
        <v>8</v>
      </c>
      <c r="B13" s="510"/>
      <c r="C13" s="511" t="s">
        <v>9</v>
      </c>
      <c r="D13" s="512" t="s">
        <v>10</v>
      </c>
      <c r="E13" s="513" t="s">
        <v>10</v>
      </c>
      <c r="F13" s="1213" t="s">
        <v>382</v>
      </c>
      <c r="G13" s="1214"/>
      <c r="H13" s="1215"/>
      <c r="I13" s="514" t="s">
        <v>12</v>
      </c>
      <c r="J13" s="515" t="s">
        <v>383</v>
      </c>
      <c r="K13" s="516" t="s">
        <v>384</v>
      </c>
    </row>
    <row r="14" spans="1:11" ht="15.75" thickBot="1" x14ac:dyDescent="0.3">
      <c r="A14" s="517" t="s">
        <v>15</v>
      </c>
      <c r="B14" s="518"/>
      <c r="C14" s="519" t="s">
        <v>16</v>
      </c>
      <c r="D14" s="520" t="s">
        <v>17</v>
      </c>
      <c r="E14" s="521" t="s">
        <v>17</v>
      </c>
      <c r="F14" s="522"/>
      <c r="G14" s="523"/>
      <c r="H14" s="524"/>
      <c r="I14" s="525" t="s">
        <v>385</v>
      </c>
      <c r="J14" s="526"/>
      <c r="K14" s="527"/>
    </row>
    <row r="15" spans="1:11" ht="15.75" thickBot="1" x14ac:dyDescent="0.3">
      <c r="A15" s="528"/>
      <c r="B15" s="529"/>
      <c r="C15" s="530"/>
      <c r="D15" s="531" t="s">
        <v>19</v>
      </c>
      <c r="E15" s="532" t="s">
        <v>20</v>
      </c>
      <c r="F15" s="533" t="s">
        <v>21</v>
      </c>
      <c r="G15" s="533" t="s">
        <v>22</v>
      </c>
      <c r="H15" s="534" t="s">
        <v>23</v>
      </c>
      <c r="I15" s="535" t="s">
        <v>24</v>
      </c>
      <c r="J15" s="536" t="s">
        <v>25</v>
      </c>
      <c r="K15" s="537"/>
    </row>
    <row r="16" spans="1:11" x14ac:dyDescent="0.25">
      <c r="A16" s="509"/>
      <c r="B16" s="538" t="s">
        <v>26</v>
      </c>
      <c r="C16" s="539"/>
      <c r="D16" s="540"/>
      <c r="E16" s="541"/>
      <c r="F16" s="542"/>
      <c r="G16" s="542"/>
      <c r="H16" s="543"/>
      <c r="I16" s="544"/>
      <c r="J16" s="545"/>
      <c r="K16" s="546"/>
    </row>
    <row r="17" spans="1:11" ht="24.75" x14ac:dyDescent="0.25">
      <c r="A17" s="547" t="s">
        <v>27</v>
      </c>
      <c r="B17" s="548"/>
      <c r="C17" s="549" t="s">
        <v>386</v>
      </c>
      <c r="D17" s="550"/>
      <c r="E17" s="551"/>
      <c r="F17" s="540">
        <v>6.2</v>
      </c>
      <c r="G17" s="540">
        <v>8.3000000000000007</v>
      </c>
      <c r="H17" s="551">
        <v>20</v>
      </c>
      <c r="I17" s="540">
        <v>179.5</v>
      </c>
      <c r="J17" s="552">
        <v>0.12</v>
      </c>
      <c r="K17" s="553" t="s">
        <v>387</v>
      </c>
    </row>
    <row r="18" spans="1:11" x14ac:dyDescent="0.25">
      <c r="A18" s="547"/>
      <c r="B18" s="548" t="s">
        <v>29</v>
      </c>
      <c r="C18" s="549"/>
      <c r="D18" s="540">
        <v>34</v>
      </c>
      <c r="E18" s="551">
        <v>34</v>
      </c>
      <c r="F18" s="540"/>
      <c r="G18" s="540"/>
      <c r="H18" s="540"/>
      <c r="I18" s="540"/>
      <c r="J18" s="552"/>
      <c r="K18" s="553"/>
    </row>
    <row r="19" spans="1:11" x14ac:dyDescent="0.25">
      <c r="A19" s="547"/>
      <c r="B19" s="548" t="s">
        <v>30</v>
      </c>
      <c r="C19" s="554"/>
      <c r="D19" s="540">
        <v>21.3</v>
      </c>
      <c r="E19" s="551">
        <v>19</v>
      </c>
      <c r="F19" s="540"/>
      <c r="G19" s="540"/>
      <c r="H19" s="551"/>
      <c r="I19" s="540"/>
      <c r="J19" s="552"/>
      <c r="K19" s="553"/>
    </row>
    <row r="20" spans="1:11" x14ac:dyDescent="0.25">
      <c r="A20" s="547"/>
      <c r="B20" s="548" t="s">
        <v>34</v>
      </c>
      <c r="C20" s="554"/>
      <c r="D20" s="540">
        <v>2.6</v>
      </c>
      <c r="E20" s="551">
        <v>2.6</v>
      </c>
      <c r="F20" s="540"/>
      <c r="G20" s="540"/>
      <c r="H20" s="551"/>
      <c r="I20" s="540"/>
      <c r="J20" s="552"/>
      <c r="K20" s="553"/>
    </row>
    <row r="21" spans="1:11" x14ac:dyDescent="0.25">
      <c r="A21" s="547"/>
      <c r="B21" s="548" t="s">
        <v>32</v>
      </c>
      <c r="C21" s="554"/>
      <c r="D21" s="540">
        <v>24.3</v>
      </c>
      <c r="E21" s="551">
        <v>24.3</v>
      </c>
      <c r="F21" s="540"/>
      <c r="G21" s="540"/>
      <c r="H21" s="551"/>
      <c r="I21" s="540"/>
      <c r="J21" s="552"/>
      <c r="K21" s="553"/>
    </row>
    <row r="22" spans="1:11" x14ac:dyDescent="0.25">
      <c r="A22" s="547"/>
      <c r="B22" s="548" t="s">
        <v>83</v>
      </c>
      <c r="C22" s="554"/>
      <c r="D22" s="540">
        <v>0.8</v>
      </c>
      <c r="E22" s="551">
        <v>0.8</v>
      </c>
      <c r="F22" s="540"/>
      <c r="G22" s="540"/>
      <c r="H22" s="551"/>
      <c r="I22" s="540"/>
      <c r="J22" s="552"/>
      <c r="K22" s="553"/>
    </row>
    <row r="23" spans="1:11" x14ac:dyDescent="0.25">
      <c r="A23" s="547"/>
      <c r="B23" s="548" t="s">
        <v>388</v>
      </c>
      <c r="C23" s="549"/>
      <c r="D23" s="550"/>
      <c r="E23" s="551">
        <v>142</v>
      </c>
      <c r="F23" s="550"/>
      <c r="G23" s="551"/>
      <c r="H23" s="550"/>
      <c r="I23" s="540"/>
      <c r="J23" s="552"/>
      <c r="K23" s="553"/>
    </row>
    <row r="24" spans="1:11" x14ac:dyDescent="0.25">
      <c r="A24" s="547"/>
      <c r="B24" s="548" t="s">
        <v>34</v>
      </c>
      <c r="C24" s="549"/>
      <c r="D24" s="550">
        <v>4</v>
      </c>
      <c r="E24" s="551">
        <v>4</v>
      </c>
      <c r="F24" s="550"/>
      <c r="G24" s="551"/>
      <c r="H24" s="550"/>
      <c r="I24" s="540"/>
      <c r="J24" s="552"/>
      <c r="K24" s="553"/>
    </row>
    <row r="25" spans="1:11" ht="24.75" x14ac:dyDescent="0.25">
      <c r="A25" s="547" t="s">
        <v>389</v>
      </c>
      <c r="B25" s="548"/>
      <c r="C25" s="549" t="s">
        <v>390</v>
      </c>
      <c r="D25" s="550"/>
      <c r="E25" s="551"/>
      <c r="F25" s="550">
        <v>2.6</v>
      </c>
      <c r="G25" s="551">
        <v>2.2999999999999998</v>
      </c>
      <c r="H25" s="550">
        <v>14.3</v>
      </c>
      <c r="I25" s="540">
        <v>89</v>
      </c>
      <c r="J25" s="552">
        <v>1.2</v>
      </c>
      <c r="K25" s="553" t="s">
        <v>391</v>
      </c>
    </row>
    <row r="26" spans="1:11" x14ac:dyDescent="0.25">
      <c r="A26" s="547"/>
      <c r="B26" s="548" t="s">
        <v>38</v>
      </c>
      <c r="C26" s="549"/>
      <c r="D26" s="550">
        <v>0.5</v>
      </c>
      <c r="E26" s="551">
        <v>0.5</v>
      </c>
      <c r="F26" s="550"/>
      <c r="G26" s="551"/>
      <c r="H26" s="550"/>
      <c r="I26" s="540"/>
      <c r="J26" s="552"/>
      <c r="K26" s="553"/>
    </row>
    <row r="27" spans="1:11" x14ac:dyDescent="0.25">
      <c r="A27" s="547"/>
      <c r="B27" s="548" t="s">
        <v>39</v>
      </c>
      <c r="C27" s="549"/>
      <c r="D27" s="550">
        <v>10</v>
      </c>
      <c r="E27" s="551">
        <v>10</v>
      </c>
      <c r="F27" s="550"/>
      <c r="G27" s="551"/>
      <c r="H27" s="550"/>
      <c r="I27" s="540"/>
      <c r="J27" s="552"/>
      <c r="K27" s="553"/>
    </row>
    <row r="28" spans="1:11" x14ac:dyDescent="0.25">
      <c r="A28" s="547"/>
      <c r="B28" s="548" t="s">
        <v>32</v>
      </c>
      <c r="C28" s="549"/>
      <c r="D28" s="550">
        <v>92</v>
      </c>
      <c r="E28" s="551">
        <v>90</v>
      </c>
      <c r="F28" s="550"/>
      <c r="G28" s="551"/>
      <c r="H28" s="551"/>
      <c r="I28" s="550"/>
      <c r="J28" s="552"/>
      <c r="K28" s="553"/>
    </row>
    <row r="29" spans="1:11" x14ac:dyDescent="0.25">
      <c r="A29" s="547"/>
      <c r="B29" s="555" t="s">
        <v>40</v>
      </c>
      <c r="C29" s="549"/>
      <c r="D29" s="550">
        <v>90</v>
      </c>
      <c r="E29" s="551">
        <v>90</v>
      </c>
      <c r="F29" s="550"/>
      <c r="G29" s="551"/>
      <c r="H29" s="556"/>
      <c r="I29" s="550"/>
      <c r="J29" s="552"/>
      <c r="K29" s="553"/>
    </row>
    <row r="30" spans="1:11" x14ac:dyDescent="0.25">
      <c r="A30" s="557" t="s">
        <v>41</v>
      </c>
      <c r="B30" s="548"/>
      <c r="C30" s="549" t="s">
        <v>392</v>
      </c>
      <c r="D30" s="558"/>
      <c r="E30" s="559"/>
      <c r="F30" s="540">
        <v>2.2999999999999998</v>
      </c>
      <c r="G30" s="551">
        <v>4.5</v>
      </c>
      <c r="H30" s="550">
        <v>15.4</v>
      </c>
      <c r="I30" s="540">
        <v>111</v>
      </c>
      <c r="J30" s="552"/>
      <c r="K30" s="553" t="s">
        <v>43</v>
      </c>
    </row>
    <row r="31" spans="1:11" x14ac:dyDescent="0.25">
      <c r="A31" s="557"/>
      <c r="B31" s="548" t="s">
        <v>44</v>
      </c>
      <c r="C31" s="549"/>
      <c r="D31" s="540">
        <v>30</v>
      </c>
      <c r="E31" s="551">
        <v>30</v>
      </c>
      <c r="F31" s="540"/>
      <c r="G31" s="551"/>
      <c r="H31" s="551"/>
      <c r="I31" s="540"/>
      <c r="J31" s="552"/>
      <c r="K31" s="553"/>
    </row>
    <row r="32" spans="1:11" x14ac:dyDescent="0.25">
      <c r="A32" s="557"/>
      <c r="B32" s="548" t="s">
        <v>34</v>
      </c>
      <c r="C32" s="549"/>
      <c r="D32" s="540">
        <v>5</v>
      </c>
      <c r="E32" s="551">
        <v>5</v>
      </c>
      <c r="F32" s="540" t="s">
        <v>45</v>
      </c>
      <c r="G32" s="551"/>
      <c r="H32" s="551"/>
      <c r="I32" s="540"/>
      <c r="J32" s="552"/>
      <c r="K32" s="553"/>
    </row>
    <row r="33" spans="1:11" ht="15.75" thickBot="1" x14ac:dyDescent="0.3">
      <c r="A33" s="547" t="s">
        <v>46</v>
      </c>
      <c r="B33" s="555"/>
      <c r="C33" s="549">
        <v>70</v>
      </c>
      <c r="D33" s="560">
        <v>79.8</v>
      </c>
      <c r="E33" s="554">
        <v>70</v>
      </c>
      <c r="F33" s="554">
        <v>1.05</v>
      </c>
      <c r="G33" s="549">
        <v>0.35</v>
      </c>
      <c r="H33" s="560">
        <v>14.7</v>
      </c>
      <c r="I33" s="549">
        <v>67</v>
      </c>
      <c r="J33" s="561">
        <v>7</v>
      </c>
      <c r="K33" s="553" t="s">
        <v>47</v>
      </c>
    </row>
    <row r="34" spans="1:11" ht="15.75" thickBot="1" x14ac:dyDescent="0.3">
      <c r="A34" s="562" t="s">
        <v>48</v>
      </c>
      <c r="B34" s="537"/>
      <c r="C34" s="533">
        <v>429</v>
      </c>
      <c r="D34" s="563"/>
      <c r="E34" s="563"/>
      <c r="F34" s="564">
        <f>SUM(F16:F33)</f>
        <v>12.150000000000002</v>
      </c>
      <c r="G34" s="564">
        <f t="shared" ref="G34:J34" si="0">SUM(G16:G33)</f>
        <v>15.450000000000001</v>
      </c>
      <c r="H34" s="564">
        <f t="shared" si="0"/>
        <v>64.399999999999991</v>
      </c>
      <c r="I34" s="564">
        <f t="shared" si="0"/>
        <v>446.5</v>
      </c>
      <c r="J34" s="564">
        <f t="shared" si="0"/>
        <v>8.32</v>
      </c>
      <c r="K34" s="537"/>
    </row>
    <row r="35" spans="1:11" x14ac:dyDescent="0.25">
      <c r="A35" s="565"/>
      <c r="B35" s="566" t="s">
        <v>49</v>
      </c>
      <c r="C35" s="549"/>
      <c r="D35" s="551"/>
      <c r="E35" s="551"/>
      <c r="F35" s="549"/>
      <c r="G35" s="549"/>
      <c r="H35" s="549"/>
      <c r="I35" s="567"/>
      <c r="J35" s="568"/>
      <c r="K35" s="546"/>
    </row>
    <row r="36" spans="1:11" ht="15.75" thickBot="1" x14ac:dyDescent="0.3">
      <c r="A36" s="569" t="s">
        <v>50</v>
      </c>
      <c r="B36" s="570"/>
      <c r="C36" s="549">
        <v>90</v>
      </c>
      <c r="D36" s="551">
        <v>90</v>
      </c>
      <c r="E36" s="551">
        <v>90</v>
      </c>
      <c r="F36" s="554">
        <v>0.3</v>
      </c>
      <c r="G36" s="551">
        <v>0</v>
      </c>
      <c r="H36" s="550">
        <v>10.8</v>
      </c>
      <c r="I36" s="567">
        <v>44</v>
      </c>
      <c r="J36" s="552">
        <v>11</v>
      </c>
      <c r="K36" s="546" t="s">
        <v>393</v>
      </c>
    </row>
    <row r="37" spans="1:11" ht="15.75" thickBot="1" x14ac:dyDescent="0.3">
      <c r="A37" s="562" t="s">
        <v>48</v>
      </c>
      <c r="B37" s="537"/>
      <c r="C37" s="533">
        <v>90</v>
      </c>
      <c r="D37" s="563"/>
      <c r="E37" s="571"/>
      <c r="F37" s="564">
        <f>SUM(F36)</f>
        <v>0.3</v>
      </c>
      <c r="G37" s="564">
        <f t="shared" ref="G37:J37" si="1">SUM(G36)</f>
        <v>0</v>
      </c>
      <c r="H37" s="564">
        <f t="shared" si="1"/>
        <v>10.8</v>
      </c>
      <c r="I37" s="564">
        <f t="shared" si="1"/>
        <v>44</v>
      </c>
      <c r="J37" s="564">
        <f t="shared" si="1"/>
        <v>11</v>
      </c>
      <c r="K37" s="537"/>
    </row>
    <row r="38" spans="1:11" x14ac:dyDescent="0.25">
      <c r="A38" s="509"/>
      <c r="B38" s="566" t="s">
        <v>52</v>
      </c>
      <c r="C38" s="539"/>
      <c r="D38" s="513"/>
      <c r="E38" s="572"/>
      <c r="F38" s="511"/>
      <c r="G38" s="539"/>
      <c r="H38" s="573"/>
      <c r="I38" s="514"/>
      <c r="J38" s="545"/>
      <c r="K38" s="546"/>
    </row>
    <row r="39" spans="1:11" x14ac:dyDescent="0.25">
      <c r="A39" s="106" t="s">
        <v>53</v>
      </c>
      <c r="B39" s="107"/>
      <c r="C39" s="108">
        <v>60</v>
      </c>
      <c r="D39" s="109"/>
      <c r="E39" s="110"/>
      <c r="F39" s="111">
        <v>0.42</v>
      </c>
      <c r="G39" s="110">
        <v>0.06</v>
      </c>
      <c r="H39" s="109">
        <v>1.1399999999999999</v>
      </c>
      <c r="I39" s="111">
        <v>6.8</v>
      </c>
      <c r="J39" s="112">
        <v>4.2</v>
      </c>
      <c r="K39" s="113" t="s">
        <v>54</v>
      </c>
    </row>
    <row r="40" spans="1:11" x14ac:dyDescent="0.25">
      <c r="A40" s="106"/>
      <c r="B40" s="114" t="s">
        <v>359</v>
      </c>
      <c r="C40" s="108"/>
      <c r="D40" s="109">
        <v>61.2</v>
      </c>
      <c r="E40" s="110">
        <v>60</v>
      </c>
      <c r="F40" s="111"/>
      <c r="G40" s="110"/>
      <c r="H40" s="109"/>
      <c r="I40" s="111"/>
      <c r="J40" s="112"/>
      <c r="K40" s="113"/>
    </row>
    <row r="41" spans="1:11" ht="24.75" x14ac:dyDescent="0.25">
      <c r="A41" s="547" t="s">
        <v>56</v>
      </c>
      <c r="B41" s="548"/>
      <c r="C41" s="549" t="s">
        <v>394</v>
      </c>
      <c r="D41" s="551"/>
      <c r="E41" s="551"/>
      <c r="F41" s="551">
        <v>7</v>
      </c>
      <c r="G41" s="551">
        <v>5</v>
      </c>
      <c r="H41" s="550">
        <v>16.100000000000001</v>
      </c>
      <c r="I41" s="540">
        <v>137.5</v>
      </c>
      <c r="J41" s="552">
        <v>5.6</v>
      </c>
      <c r="K41" s="553" t="s">
        <v>395</v>
      </c>
    </row>
    <row r="42" spans="1:11" x14ac:dyDescent="0.25">
      <c r="A42" s="569"/>
      <c r="B42" s="548" t="s">
        <v>59</v>
      </c>
      <c r="C42" s="549"/>
      <c r="D42" s="550">
        <v>22</v>
      </c>
      <c r="E42" s="551">
        <v>16.2</v>
      </c>
      <c r="F42" s="560"/>
      <c r="G42" s="551"/>
      <c r="H42" s="550"/>
      <c r="I42" s="540"/>
      <c r="J42" s="552"/>
      <c r="K42" s="546"/>
    </row>
    <row r="43" spans="1:11" x14ac:dyDescent="0.25">
      <c r="A43" s="547"/>
      <c r="B43" s="548" t="s">
        <v>60</v>
      </c>
      <c r="C43" s="549"/>
      <c r="D43" s="551">
        <v>100.2</v>
      </c>
      <c r="E43" s="551">
        <v>60</v>
      </c>
      <c r="F43" s="540"/>
      <c r="G43" s="540"/>
      <c r="H43" s="540"/>
      <c r="I43" s="540"/>
      <c r="J43" s="552"/>
      <c r="K43" s="553"/>
    </row>
    <row r="44" spans="1:11" x14ac:dyDescent="0.25">
      <c r="A44" s="547"/>
      <c r="B44" s="548" t="s">
        <v>62</v>
      </c>
      <c r="C44" s="549"/>
      <c r="D44" s="551">
        <v>10.64</v>
      </c>
      <c r="E44" s="551">
        <v>8</v>
      </c>
      <c r="F44" s="540"/>
      <c r="G44" s="551"/>
      <c r="H44" s="550"/>
      <c r="I44" s="540"/>
      <c r="J44" s="552"/>
      <c r="K44" s="553"/>
    </row>
    <row r="45" spans="1:11" x14ac:dyDescent="0.25">
      <c r="A45" s="547"/>
      <c r="B45" s="555" t="s">
        <v>63</v>
      </c>
      <c r="C45" s="549"/>
      <c r="D45" s="551">
        <v>9.52</v>
      </c>
      <c r="E45" s="551">
        <v>8</v>
      </c>
      <c r="F45" s="540"/>
      <c r="G45" s="551"/>
      <c r="H45" s="550"/>
      <c r="I45" s="540"/>
      <c r="J45" s="552"/>
      <c r="K45" s="574"/>
    </row>
    <row r="46" spans="1:11" x14ac:dyDescent="0.25">
      <c r="A46" s="547"/>
      <c r="B46" s="555" t="s">
        <v>61</v>
      </c>
      <c r="C46" s="549"/>
      <c r="D46" s="551">
        <v>8</v>
      </c>
      <c r="E46" s="551">
        <v>8</v>
      </c>
      <c r="F46" s="540"/>
      <c r="G46" s="551"/>
      <c r="H46" s="550"/>
      <c r="I46" s="540"/>
      <c r="J46" s="552"/>
      <c r="K46" s="574"/>
    </row>
    <row r="47" spans="1:11" x14ac:dyDescent="0.25">
      <c r="A47" s="547"/>
      <c r="B47" s="555" t="s">
        <v>64</v>
      </c>
      <c r="C47" s="549"/>
      <c r="D47" s="551">
        <v>4</v>
      </c>
      <c r="E47" s="551">
        <v>4</v>
      </c>
      <c r="F47" s="540"/>
      <c r="G47" s="551"/>
      <c r="H47" s="550"/>
      <c r="I47" s="540"/>
      <c r="J47" s="552"/>
      <c r="K47" s="574"/>
    </row>
    <row r="48" spans="1:11" x14ac:dyDescent="0.25">
      <c r="A48" s="547"/>
      <c r="B48" s="555" t="s">
        <v>31</v>
      </c>
      <c r="C48" s="549"/>
      <c r="D48" s="551">
        <v>1</v>
      </c>
      <c r="E48" s="551">
        <v>1</v>
      </c>
      <c r="F48" s="540"/>
      <c r="G48" s="551"/>
      <c r="H48" s="550"/>
      <c r="I48" s="540"/>
      <c r="J48" s="552"/>
      <c r="K48" s="574"/>
    </row>
    <row r="49" spans="1:11" x14ac:dyDescent="0.25">
      <c r="A49" s="547"/>
      <c r="B49" s="555" t="s">
        <v>40</v>
      </c>
      <c r="C49" s="549"/>
      <c r="D49" s="551">
        <v>144</v>
      </c>
      <c r="E49" s="551">
        <v>144</v>
      </c>
      <c r="F49" s="540"/>
      <c r="G49" s="551"/>
      <c r="H49" s="550"/>
      <c r="I49" s="540"/>
      <c r="J49" s="552"/>
      <c r="K49" s="574"/>
    </row>
    <row r="50" spans="1:11" x14ac:dyDescent="0.25">
      <c r="A50" s="547" t="s">
        <v>65</v>
      </c>
      <c r="B50" s="548"/>
      <c r="C50" s="549" t="s">
        <v>396</v>
      </c>
      <c r="D50" s="550"/>
      <c r="E50" s="551"/>
      <c r="F50" s="540">
        <v>11</v>
      </c>
      <c r="G50" s="551">
        <v>10.8</v>
      </c>
      <c r="H50" s="550">
        <v>10.9</v>
      </c>
      <c r="I50" s="540">
        <v>184</v>
      </c>
      <c r="J50" s="552">
        <v>0.42</v>
      </c>
      <c r="K50" s="553" t="s">
        <v>67</v>
      </c>
    </row>
    <row r="51" spans="1:11" x14ac:dyDescent="0.25">
      <c r="A51" s="547"/>
      <c r="B51" s="548" t="s">
        <v>59</v>
      </c>
      <c r="C51" s="549"/>
      <c r="D51" s="550">
        <v>70.650000000000006</v>
      </c>
      <c r="E51" s="551">
        <v>52</v>
      </c>
      <c r="F51" s="558"/>
      <c r="G51" s="559"/>
      <c r="H51" s="575"/>
      <c r="I51" s="540"/>
      <c r="J51" s="552"/>
      <c r="K51" s="553"/>
    </row>
    <row r="52" spans="1:11" x14ac:dyDescent="0.25">
      <c r="A52" s="547"/>
      <c r="B52" s="555" t="s">
        <v>68</v>
      </c>
      <c r="C52" s="549"/>
      <c r="D52" s="550">
        <v>13</v>
      </c>
      <c r="E52" s="551">
        <v>13</v>
      </c>
      <c r="F52" s="558"/>
      <c r="G52" s="559"/>
      <c r="H52" s="575"/>
      <c r="I52" s="558"/>
      <c r="J52" s="576"/>
      <c r="K52" s="553"/>
    </row>
    <row r="53" spans="1:11" x14ac:dyDescent="0.25">
      <c r="A53" s="547"/>
      <c r="B53" s="555" t="s">
        <v>40</v>
      </c>
      <c r="C53" s="549"/>
      <c r="D53" s="550">
        <v>16</v>
      </c>
      <c r="E53" s="551">
        <v>16</v>
      </c>
      <c r="F53" s="558"/>
      <c r="G53" s="559"/>
      <c r="H53" s="575"/>
      <c r="I53" s="540"/>
      <c r="J53" s="552"/>
      <c r="K53" s="553"/>
    </row>
    <row r="54" spans="1:11" x14ac:dyDescent="0.25">
      <c r="A54" s="547"/>
      <c r="B54" s="555" t="s">
        <v>234</v>
      </c>
      <c r="C54" s="549"/>
      <c r="D54" s="550">
        <v>7</v>
      </c>
      <c r="E54" s="551">
        <v>7</v>
      </c>
      <c r="F54" s="558"/>
      <c r="G54" s="559"/>
      <c r="H54" s="575"/>
      <c r="I54" s="540"/>
      <c r="J54" s="552"/>
      <c r="K54" s="553"/>
    </row>
    <row r="55" spans="1:11" x14ac:dyDescent="0.25">
      <c r="A55" s="547"/>
      <c r="B55" s="555" t="s">
        <v>241</v>
      </c>
      <c r="C55" s="549"/>
      <c r="D55" s="550"/>
      <c r="E55" s="551">
        <v>86</v>
      </c>
      <c r="F55" s="558"/>
      <c r="G55" s="559"/>
      <c r="H55" s="575"/>
      <c r="I55" s="540"/>
      <c r="J55" s="552"/>
      <c r="K55" s="553"/>
    </row>
    <row r="56" spans="1:11" x14ac:dyDescent="0.25">
      <c r="A56" s="547"/>
      <c r="B56" s="555" t="s">
        <v>64</v>
      </c>
      <c r="C56" s="549"/>
      <c r="D56" s="550">
        <v>2</v>
      </c>
      <c r="E56" s="551">
        <v>2</v>
      </c>
      <c r="F56" s="558"/>
      <c r="G56" s="559"/>
      <c r="H56" s="575"/>
      <c r="I56" s="540"/>
      <c r="J56" s="552"/>
      <c r="K56" s="553"/>
    </row>
    <row r="57" spans="1:11" x14ac:dyDescent="0.25">
      <c r="A57" s="547"/>
      <c r="B57" s="555" t="s">
        <v>34</v>
      </c>
      <c r="C57" s="549"/>
      <c r="D57" s="550">
        <v>4</v>
      </c>
      <c r="E57" s="551">
        <v>4</v>
      </c>
      <c r="F57" s="558"/>
      <c r="G57" s="559"/>
      <c r="H57" s="575"/>
      <c r="I57" s="540"/>
      <c r="J57" s="552"/>
      <c r="K57" s="553"/>
    </row>
    <row r="58" spans="1:11" x14ac:dyDescent="0.25">
      <c r="A58" s="547"/>
      <c r="B58" s="555" t="s">
        <v>83</v>
      </c>
      <c r="C58" s="549"/>
      <c r="D58" s="550">
        <v>1</v>
      </c>
      <c r="E58" s="551">
        <v>1</v>
      </c>
      <c r="F58" s="558"/>
      <c r="G58" s="559"/>
      <c r="H58" s="575"/>
      <c r="I58" s="540"/>
      <c r="J58" s="552"/>
      <c r="K58" s="553"/>
    </row>
    <row r="59" spans="1:11" ht="24.75" x14ac:dyDescent="0.25">
      <c r="A59" s="547" t="s">
        <v>70</v>
      </c>
      <c r="B59" s="555"/>
      <c r="C59" s="549">
        <v>150</v>
      </c>
      <c r="D59" s="550"/>
      <c r="E59" s="551"/>
      <c r="F59" s="540">
        <v>3.3</v>
      </c>
      <c r="G59" s="551">
        <v>4.9000000000000004</v>
      </c>
      <c r="H59" s="550">
        <v>16.100000000000001</v>
      </c>
      <c r="I59" s="540">
        <v>121</v>
      </c>
      <c r="J59" s="552">
        <v>24.7</v>
      </c>
      <c r="K59" s="553" t="s">
        <v>397</v>
      </c>
    </row>
    <row r="60" spans="1:11" x14ac:dyDescent="0.25">
      <c r="A60" s="547"/>
      <c r="B60" s="555" t="s">
        <v>72</v>
      </c>
      <c r="C60" s="549"/>
      <c r="D60" s="550">
        <v>215</v>
      </c>
      <c r="E60" s="551">
        <v>172</v>
      </c>
      <c r="F60" s="540"/>
      <c r="G60" s="551"/>
      <c r="H60" s="550"/>
      <c r="I60" s="540"/>
      <c r="J60" s="552"/>
      <c r="K60" s="553"/>
    </row>
    <row r="61" spans="1:11" x14ac:dyDescent="0.25">
      <c r="A61" s="547"/>
      <c r="B61" s="555" t="s">
        <v>63</v>
      </c>
      <c r="C61" s="549"/>
      <c r="D61" s="550">
        <v>7.14</v>
      </c>
      <c r="E61" s="551">
        <v>6</v>
      </c>
      <c r="F61" s="540"/>
      <c r="G61" s="551"/>
      <c r="H61" s="550"/>
      <c r="I61" s="540"/>
      <c r="J61" s="552"/>
      <c r="K61" s="553"/>
    </row>
    <row r="62" spans="1:11" x14ac:dyDescent="0.25">
      <c r="A62" s="547"/>
      <c r="B62" s="555" t="s">
        <v>62</v>
      </c>
      <c r="C62" s="549"/>
      <c r="D62" s="550">
        <v>3.99</v>
      </c>
      <c r="E62" s="551">
        <v>3</v>
      </c>
      <c r="F62" s="540"/>
      <c r="G62" s="551"/>
      <c r="H62" s="550"/>
      <c r="I62" s="540"/>
      <c r="J62" s="552"/>
      <c r="K62" s="553"/>
    </row>
    <row r="63" spans="1:11" x14ac:dyDescent="0.25">
      <c r="A63" s="547"/>
      <c r="B63" s="555" t="s">
        <v>73</v>
      </c>
      <c r="C63" s="549"/>
      <c r="D63" s="550">
        <v>2</v>
      </c>
      <c r="E63" s="551">
        <v>2</v>
      </c>
      <c r="F63" s="540"/>
      <c r="G63" s="551"/>
      <c r="H63" s="550"/>
      <c r="I63" s="540"/>
      <c r="J63" s="552"/>
      <c r="K63" s="553"/>
    </row>
    <row r="64" spans="1:11" x14ac:dyDescent="0.25">
      <c r="A64" s="547"/>
      <c r="B64" s="555" t="s">
        <v>64</v>
      </c>
      <c r="C64" s="549"/>
      <c r="D64" s="550">
        <v>2</v>
      </c>
      <c r="E64" s="551">
        <v>2</v>
      </c>
      <c r="F64" s="540"/>
      <c r="G64" s="551"/>
      <c r="H64" s="550"/>
      <c r="I64" s="540"/>
      <c r="J64" s="552"/>
      <c r="K64" s="553"/>
    </row>
    <row r="65" spans="1:11" x14ac:dyDescent="0.25">
      <c r="A65" s="547"/>
      <c r="B65" s="555" t="s">
        <v>34</v>
      </c>
      <c r="C65" s="549"/>
      <c r="D65" s="550">
        <v>2</v>
      </c>
      <c r="E65" s="551">
        <v>2</v>
      </c>
      <c r="F65" s="540"/>
      <c r="G65" s="551"/>
      <c r="H65" s="550"/>
      <c r="I65" s="540"/>
      <c r="J65" s="552"/>
      <c r="K65" s="553"/>
    </row>
    <row r="66" spans="1:11" x14ac:dyDescent="0.25">
      <c r="A66" s="547"/>
      <c r="B66" s="555" t="s">
        <v>211</v>
      </c>
      <c r="C66" s="549"/>
      <c r="D66" s="550">
        <v>1.2</v>
      </c>
      <c r="E66" s="551">
        <v>1.2</v>
      </c>
      <c r="F66" s="540"/>
      <c r="G66" s="551"/>
      <c r="H66" s="550"/>
      <c r="I66" s="540"/>
      <c r="J66" s="552"/>
      <c r="K66" s="553"/>
    </row>
    <row r="67" spans="1:11" x14ac:dyDescent="0.25">
      <c r="A67" s="547"/>
      <c r="B67" s="555" t="s">
        <v>39</v>
      </c>
      <c r="C67" s="549"/>
      <c r="D67" s="550">
        <v>4.5</v>
      </c>
      <c r="E67" s="551">
        <v>4.5</v>
      </c>
      <c r="F67" s="540"/>
      <c r="G67" s="551"/>
      <c r="H67" s="550"/>
      <c r="I67" s="540"/>
      <c r="J67" s="552"/>
      <c r="K67" s="553"/>
    </row>
    <row r="68" spans="1:11" x14ac:dyDescent="0.25">
      <c r="A68" s="547"/>
      <c r="B68" s="555" t="s">
        <v>31</v>
      </c>
      <c r="C68" s="549"/>
      <c r="D68" s="550">
        <v>1</v>
      </c>
      <c r="E68" s="551">
        <v>1</v>
      </c>
      <c r="F68" s="540"/>
      <c r="G68" s="559"/>
      <c r="H68" s="575"/>
      <c r="I68" s="540"/>
      <c r="J68" s="552"/>
      <c r="K68" s="553"/>
    </row>
    <row r="69" spans="1:11" ht="24.75" x14ac:dyDescent="0.25">
      <c r="A69" s="547" t="s">
        <v>74</v>
      </c>
      <c r="B69" s="548"/>
      <c r="C69" s="549">
        <v>150</v>
      </c>
      <c r="D69" s="550"/>
      <c r="E69" s="551"/>
      <c r="F69" s="540"/>
      <c r="G69" s="551"/>
      <c r="H69" s="550">
        <v>18</v>
      </c>
      <c r="I69" s="540">
        <v>71</v>
      </c>
      <c r="J69" s="552"/>
      <c r="K69" s="553" t="s">
        <v>398</v>
      </c>
    </row>
    <row r="70" spans="1:11" x14ac:dyDescent="0.25">
      <c r="A70" s="547"/>
      <c r="B70" s="548" t="s">
        <v>76</v>
      </c>
      <c r="C70" s="549"/>
      <c r="D70" s="550">
        <v>18</v>
      </c>
      <c r="E70" s="551">
        <v>18</v>
      </c>
      <c r="F70" s="540"/>
      <c r="G70" s="551"/>
      <c r="H70" s="550"/>
      <c r="I70" s="540"/>
      <c r="J70" s="552"/>
      <c r="K70" s="553"/>
    </row>
    <row r="71" spans="1:11" x14ac:dyDescent="0.25">
      <c r="A71" s="547"/>
      <c r="B71" s="548" t="s">
        <v>77</v>
      </c>
      <c r="C71" s="549"/>
      <c r="D71" s="550">
        <v>143</v>
      </c>
      <c r="E71" s="551">
        <v>143</v>
      </c>
      <c r="F71" s="540"/>
      <c r="G71" s="551"/>
      <c r="H71" s="550"/>
      <c r="I71" s="540"/>
      <c r="J71" s="552"/>
      <c r="K71" s="553"/>
    </row>
    <row r="72" spans="1:11" x14ac:dyDescent="0.25">
      <c r="A72" s="547"/>
      <c r="B72" s="548" t="s">
        <v>39</v>
      </c>
      <c r="C72" s="549"/>
      <c r="D72" s="550">
        <v>7.5</v>
      </c>
      <c r="E72" s="551">
        <v>7.5</v>
      </c>
      <c r="F72" s="540"/>
      <c r="G72" s="551"/>
      <c r="H72" s="550"/>
      <c r="I72" s="540"/>
      <c r="J72" s="552"/>
      <c r="K72" s="553"/>
    </row>
    <row r="73" spans="1:11" ht="15.75" thickBot="1" x14ac:dyDescent="0.3">
      <c r="A73" s="528" t="s">
        <v>78</v>
      </c>
      <c r="B73" s="529"/>
      <c r="C73" s="577">
        <v>37.5</v>
      </c>
      <c r="D73" s="532">
        <v>37.5</v>
      </c>
      <c r="E73" s="532">
        <v>37.5</v>
      </c>
      <c r="F73" s="577">
        <v>1.8</v>
      </c>
      <c r="G73" s="577">
        <v>0.4</v>
      </c>
      <c r="H73" s="577">
        <v>18</v>
      </c>
      <c r="I73" s="577">
        <v>82.5</v>
      </c>
      <c r="J73" s="578"/>
      <c r="K73" s="579"/>
    </row>
    <row r="74" spans="1:11" ht="15.75" thickBot="1" x14ac:dyDescent="0.3">
      <c r="A74" s="562" t="s">
        <v>48</v>
      </c>
      <c r="B74" s="580"/>
      <c r="C74" s="533">
        <v>681.5</v>
      </c>
      <c r="D74" s="581"/>
      <c r="E74" s="563"/>
      <c r="F74" s="582">
        <f>SUM(F38:F73)</f>
        <v>23.520000000000003</v>
      </c>
      <c r="G74" s="582">
        <f>SUM(G38:G73)</f>
        <v>21.159999999999997</v>
      </c>
      <c r="H74" s="582">
        <f>SUM(H38:H73)</f>
        <v>80.240000000000009</v>
      </c>
      <c r="I74" s="582">
        <f>SUM(I38:I73)</f>
        <v>602.79999999999995</v>
      </c>
      <c r="J74" s="582">
        <f>SUM(J38:J73)</f>
        <v>34.92</v>
      </c>
      <c r="K74" s="583"/>
    </row>
    <row r="75" spans="1:11" x14ac:dyDescent="0.25">
      <c r="A75" s="509"/>
      <c r="B75" s="538" t="s">
        <v>79</v>
      </c>
      <c r="C75" s="539"/>
      <c r="D75" s="512"/>
      <c r="E75" s="513"/>
      <c r="F75" s="539"/>
      <c r="G75" s="539"/>
      <c r="H75" s="539"/>
      <c r="I75" s="514"/>
      <c r="J75" s="545"/>
      <c r="K75" s="546"/>
    </row>
    <row r="76" spans="1:11" x14ac:dyDescent="0.25">
      <c r="A76" s="584" t="s">
        <v>80</v>
      </c>
      <c r="B76" s="548"/>
      <c r="C76" s="549">
        <v>60</v>
      </c>
      <c r="D76" s="560"/>
      <c r="E76" s="549"/>
      <c r="F76" s="554">
        <v>3.4</v>
      </c>
      <c r="G76" s="549">
        <v>2.9</v>
      </c>
      <c r="H76" s="560">
        <v>24.1</v>
      </c>
      <c r="I76" s="554">
        <v>136</v>
      </c>
      <c r="J76" s="568">
        <v>0</v>
      </c>
      <c r="K76" s="553" t="s">
        <v>81</v>
      </c>
    </row>
    <row r="77" spans="1:11" x14ac:dyDescent="0.25">
      <c r="A77" s="569"/>
      <c r="B77" s="555" t="s">
        <v>73</v>
      </c>
      <c r="C77" s="549"/>
      <c r="D77" s="560">
        <v>29.3</v>
      </c>
      <c r="E77" s="549">
        <v>29.3</v>
      </c>
      <c r="F77" s="554"/>
      <c r="G77" s="549"/>
      <c r="H77" s="560"/>
      <c r="I77" s="554"/>
      <c r="J77" s="568"/>
      <c r="K77" s="553"/>
    </row>
    <row r="78" spans="1:11" x14ac:dyDescent="0.25">
      <c r="A78" s="569"/>
      <c r="B78" s="555" t="s">
        <v>34</v>
      </c>
      <c r="C78" s="549"/>
      <c r="D78" s="560">
        <v>3</v>
      </c>
      <c r="E78" s="549">
        <v>3</v>
      </c>
      <c r="F78" s="554"/>
      <c r="G78" s="549"/>
      <c r="H78" s="560"/>
      <c r="I78" s="554"/>
      <c r="J78" s="568"/>
      <c r="K78" s="553"/>
    </row>
    <row r="79" spans="1:11" x14ac:dyDescent="0.25">
      <c r="A79" s="569"/>
      <c r="B79" s="555" t="s">
        <v>82</v>
      </c>
      <c r="C79" s="549"/>
      <c r="D79" s="560">
        <v>2</v>
      </c>
      <c r="E79" s="549">
        <v>2</v>
      </c>
      <c r="F79" s="554"/>
      <c r="G79" s="549"/>
      <c r="H79" s="560"/>
      <c r="I79" s="554"/>
      <c r="J79" s="568"/>
      <c r="K79" s="553"/>
    </row>
    <row r="80" spans="1:11" x14ac:dyDescent="0.25">
      <c r="A80" s="569"/>
      <c r="B80" s="555" t="s">
        <v>30</v>
      </c>
      <c r="C80" s="549"/>
      <c r="D80" s="560">
        <v>4.8</v>
      </c>
      <c r="E80" s="549">
        <v>4.2</v>
      </c>
      <c r="F80" s="554"/>
      <c r="G80" s="549"/>
      <c r="H80" s="560"/>
      <c r="I80" s="554"/>
      <c r="J80" s="568"/>
      <c r="K80" s="553"/>
    </row>
    <row r="81" spans="1:11" x14ac:dyDescent="0.25">
      <c r="A81" s="569"/>
      <c r="B81" s="555" t="s">
        <v>83</v>
      </c>
      <c r="C81" s="549"/>
      <c r="D81" s="560">
        <v>0.7</v>
      </c>
      <c r="E81" s="549">
        <v>0.7</v>
      </c>
      <c r="F81" s="554"/>
      <c r="G81" s="549"/>
      <c r="H81" s="560"/>
      <c r="I81" s="554"/>
      <c r="J81" s="568"/>
      <c r="K81" s="553"/>
    </row>
    <row r="82" spans="1:11" x14ac:dyDescent="0.25">
      <c r="A82" s="569"/>
      <c r="B82" s="555" t="s">
        <v>77</v>
      </c>
      <c r="C82" s="549"/>
      <c r="D82" s="560">
        <v>8</v>
      </c>
      <c r="E82" s="549">
        <v>8</v>
      </c>
      <c r="F82" s="554"/>
      <c r="G82" s="549"/>
      <c r="H82" s="560"/>
      <c r="I82" s="554"/>
      <c r="J82" s="568"/>
      <c r="K82" s="553"/>
    </row>
    <row r="83" spans="1:11" x14ac:dyDescent="0.25">
      <c r="A83" s="569"/>
      <c r="B83" s="555" t="s">
        <v>84</v>
      </c>
      <c r="C83" s="549"/>
      <c r="D83" s="560">
        <v>0.2</v>
      </c>
      <c r="E83" s="549">
        <v>0.2</v>
      </c>
      <c r="F83" s="554"/>
      <c r="G83" s="549"/>
      <c r="H83" s="560"/>
      <c r="I83" s="554"/>
      <c r="J83" s="568"/>
      <c r="K83" s="553"/>
    </row>
    <row r="84" spans="1:11" x14ac:dyDescent="0.25">
      <c r="A84" s="569"/>
      <c r="B84" s="555" t="s">
        <v>85</v>
      </c>
      <c r="C84" s="549"/>
      <c r="D84" s="560"/>
      <c r="E84" s="549">
        <v>43</v>
      </c>
      <c r="F84" s="554"/>
      <c r="G84" s="549"/>
      <c r="H84" s="560"/>
      <c r="I84" s="554"/>
      <c r="J84" s="568"/>
      <c r="K84" s="553"/>
    </row>
    <row r="85" spans="1:11" x14ac:dyDescent="0.25">
      <c r="A85" s="569"/>
      <c r="B85" s="555" t="s">
        <v>64</v>
      </c>
      <c r="C85" s="549"/>
      <c r="D85" s="560">
        <v>0.1</v>
      </c>
      <c r="E85" s="549">
        <v>0.1</v>
      </c>
      <c r="F85" s="554"/>
      <c r="G85" s="549"/>
      <c r="H85" s="560"/>
      <c r="I85" s="554"/>
      <c r="J85" s="568"/>
      <c r="K85" s="553"/>
    </row>
    <row r="86" spans="1:11" x14ac:dyDescent="0.25">
      <c r="A86" s="569"/>
      <c r="B86" s="555" t="s">
        <v>86</v>
      </c>
      <c r="C86" s="549"/>
      <c r="D86" s="560">
        <v>25</v>
      </c>
      <c r="E86" s="549">
        <v>25</v>
      </c>
      <c r="F86" s="554"/>
      <c r="G86" s="549"/>
      <c r="H86" s="560"/>
      <c r="I86" s="554"/>
      <c r="J86" s="568"/>
      <c r="K86" s="553"/>
    </row>
    <row r="87" spans="1:11" x14ac:dyDescent="0.25">
      <c r="A87" s="584" t="s">
        <v>87</v>
      </c>
      <c r="B87" s="548"/>
      <c r="C87" s="549">
        <v>150</v>
      </c>
      <c r="D87" s="540"/>
      <c r="E87" s="551"/>
      <c r="F87" s="549">
        <v>4.3499999999999996</v>
      </c>
      <c r="G87" s="585">
        <v>3.75</v>
      </c>
      <c r="H87" s="585">
        <v>6</v>
      </c>
      <c r="I87" s="567">
        <v>80</v>
      </c>
      <c r="J87" s="568">
        <v>1.05</v>
      </c>
      <c r="K87" s="546" t="s">
        <v>88</v>
      </c>
    </row>
    <row r="88" spans="1:11" x14ac:dyDescent="0.25">
      <c r="A88" s="584"/>
      <c r="B88" s="548" t="s">
        <v>89</v>
      </c>
      <c r="C88" s="549"/>
      <c r="D88" s="540">
        <v>155</v>
      </c>
      <c r="E88" s="551">
        <v>150</v>
      </c>
      <c r="F88" s="549"/>
      <c r="G88" s="586"/>
      <c r="H88" s="585"/>
      <c r="I88" s="587"/>
      <c r="J88" s="568"/>
      <c r="K88" s="546"/>
    </row>
    <row r="89" spans="1:11" x14ac:dyDescent="0.25">
      <c r="A89" s="584" t="s">
        <v>171</v>
      </c>
      <c r="B89" s="548"/>
      <c r="C89" s="549">
        <v>15</v>
      </c>
      <c r="D89" s="550">
        <v>15</v>
      </c>
      <c r="E89" s="551">
        <v>15</v>
      </c>
      <c r="F89" s="549">
        <v>0.9</v>
      </c>
      <c r="G89" s="585">
        <v>3.5</v>
      </c>
      <c r="H89" s="585">
        <v>11</v>
      </c>
      <c r="I89" s="567">
        <v>79</v>
      </c>
      <c r="J89" s="568"/>
      <c r="K89" s="546"/>
    </row>
    <row r="90" spans="1:11" x14ac:dyDescent="0.25">
      <c r="A90" s="131" t="s">
        <v>90</v>
      </c>
      <c r="B90" s="132"/>
      <c r="C90" s="133" t="s">
        <v>399</v>
      </c>
      <c r="D90" s="134"/>
      <c r="E90" s="135"/>
      <c r="F90" s="136">
        <v>0.08</v>
      </c>
      <c r="G90" s="137">
        <v>0.01</v>
      </c>
      <c r="H90" s="138">
        <v>6.8</v>
      </c>
      <c r="I90" s="136">
        <v>27.3</v>
      </c>
      <c r="J90" s="139">
        <v>1.9</v>
      </c>
      <c r="K90" s="140" t="s">
        <v>92</v>
      </c>
    </row>
    <row r="91" spans="1:11" x14ac:dyDescent="0.25">
      <c r="A91" s="131"/>
      <c r="B91" s="132" t="s">
        <v>38</v>
      </c>
      <c r="C91" s="133"/>
      <c r="D91" s="141">
        <v>0.3</v>
      </c>
      <c r="E91" s="142">
        <v>0.3</v>
      </c>
      <c r="F91" s="136"/>
      <c r="G91" s="137"/>
      <c r="H91" s="138"/>
      <c r="I91" s="136"/>
      <c r="J91" s="139"/>
      <c r="K91" s="140"/>
    </row>
    <row r="92" spans="1:11" x14ac:dyDescent="0.25">
      <c r="A92" s="131"/>
      <c r="B92" s="132" t="s">
        <v>39</v>
      </c>
      <c r="C92" s="133"/>
      <c r="D92" s="141">
        <v>5</v>
      </c>
      <c r="E92" s="142">
        <v>5</v>
      </c>
      <c r="F92" s="136"/>
      <c r="G92" s="137"/>
      <c r="H92" s="136"/>
      <c r="I92" s="136"/>
      <c r="J92" s="139"/>
      <c r="K92" s="140"/>
    </row>
    <row r="93" spans="1:11" x14ac:dyDescent="0.25">
      <c r="A93" s="131"/>
      <c r="B93" s="132" t="s">
        <v>93</v>
      </c>
      <c r="C93" s="133"/>
      <c r="D93" s="143">
        <v>3.4</v>
      </c>
      <c r="E93" s="142">
        <v>3</v>
      </c>
      <c r="F93" s="137"/>
      <c r="G93" s="138"/>
      <c r="H93" s="137"/>
      <c r="I93" s="138"/>
      <c r="J93" s="139"/>
      <c r="K93" s="140"/>
    </row>
    <row r="94" spans="1:11" ht="15.75" thickBot="1" x14ac:dyDescent="0.3">
      <c r="A94" s="131"/>
      <c r="B94" s="144" t="s">
        <v>40</v>
      </c>
      <c r="C94" s="133"/>
      <c r="D94" s="135">
        <v>120</v>
      </c>
      <c r="E94" s="135">
        <v>120</v>
      </c>
      <c r="F94" s="137"/>
      <c r="G94" s="138"/>
      <c r="H94" s="137"/>
      <c r="I94" s="138"/>
      <c r="J94" s="139"/>
      <c r="K94" s="140"/>
    </row>
    <row r="95" spans="1:11" ht="15.75" thickBot="1" x14ac:dyDescent="0.3">
      <c r="A95" s="562" t="s">
        <v>48</v>
      </c>
      <c r="B95" s="580"/>
      <c r="C95" s="533">
        <v>350</v>
      </c>
      <c r="D95" s="581"/>
      <c r="E95" s="563"/>
      <c r="F95" s="588">
        <f>SUM(F75:F94)</f>
        <v>8.73</v>
      </c>
      <c r="G95" s="588">
        <f>SUM(G75:G94)</f>
        <v>10.16</v>
      </c>
      <c r="H95" s="588">
        <f>SUM(H75:H94)</f>
        <v>47.9</v>
      </c>
      <c r="I95" s="588">
        <f>SUM(I75:I94)</f>
        <v>322.3</v>
      </c>
      <c r="J95" s="588">
        <f>SUM(J75:J94)</f>
        <v>2.95</v>
      </c>
      <c r="K95" s="589"/>
    </row>
    <row r="96" spans="1:11" ht="15.75" thickBot="1" x14ac:dyDescent="0.3">
      <c r="A96" s="509"/>
      <c r="B96" s="510"/>
      <c r="C96" s="590"/>
      <c r="D96" s="591"/>
      <c r="E96" s="592"/>
      <c r="F96" s="593"/>
      <c r="G96" s="594"/>
      <c r="H96" s="593"/>
      <c r="I96" s="595"/>
      <c r="J96" s="596"/>
      <c r="K96" s="546"/>
    </row>
    <row r="97" spans="1:11" ht="15.75" thickBot="1" x14ac:dyDescent="0.3">
      <c r="A97" s="597" t="s">
        <v>94</v>
      </c>
      <c r="B97" s="598"/>
      <c r="C97" s="599">
        <f>C34+C37+C74+C95</f>
        <v>1550.5</v>
      </c>
      <c r="D97" s="600"/>
      <c r="E97" s="601"/>
      <c r="F97" s="602">
        <f>F34+F37+F74+F95</f>
        <v>44.7</v>
      </c>
      <c r="G97" s="602">
        <f>G34+G37+G74+G95</f>
        <v>46.769999999999996</v>
      </c>
      <c r="H97" s="602">
        <f>H34+H37+H74+H95</f>
        <v>203.34</v>
      </c>
      <c r="I97" s="602">
        <f>I34+I37+I74+I95</f>
        <v>1415.6</v>
      </c>
      <c r="J97" s="602">
        <f>J34+J37+J74+J95</f>
        <v>57.190000000000005</v>
      </c>
      <c r="K97" s="603"/>
    </row>
    <row r="98" spans="1:11" x14ac:dyDescent="0.25">
      <c r="A98" s="569"/>
      <c r="B98" s="548"/>
      <c r="C98" s="604"/>
      <c r="D98" s="605"/>
      <c r="E98" s="550"/>
      <c r="F98" s="560"/>
      <c r="G98" s="560"/>
      <c r="H98" s="560"/>
      <c r="I98" s="587"/>
      <c r="J98" s="606"/>
      <c r="K98" s="510"/>
    </row>
    <row r="99" spans="1:11" ht="15.75" thickBot="1" x14ac:dyDescent="0.3">
      <c r="A99" s="501" t="s">
        <v>400</v>
      </c>
      <c r="B99" s="502"/>
      <c r="C99" s="503"/>
      <c r="D99" s="504"/>
      <c r="G99" s="506"/>
      <c r="H99" s="506"/>
      <c r="J99" s="607"/>
      <c r="K99" s="548"/>
    </row>
    <row r="100" spans="1:11" ht="24.75" x14ac:dyDescent="0.25">
      <c r="A100" s="509" t="s">
        <v>8</v>
      </c>
      <c r="B100" s="510"/>
      <c r="C100" s="539" t="s">
        <v>9</v>
      </c>
      <c r="D100" s="608" t="s">
        <v>10</v>
      </c>
      <c r="E100" s="608" t="s">
        <v>10</v>
      </c>
      <c r="F100" s="1213" t="s">
        <v>382</v>
      </c>
      <c r="G100" s="1214"/>
      <c r="H100" s="1215"/>
      <c r="I100" s="514" t="s">
        <v>12</v>
      </c>
      <c r="J100" s="609" t="s">
        <v>383</v>
      </c>
      <c r="K100" s="516" t="s">
        <v>401</v>
      </c>
    </row>
    <row r="101" spans="1:11" ht="15.75" thickBot="1" x14ac:dyDescent="0.3">
      <c r="A101" s="517" t="s">
        <v>15</v>
      </c>
      <c r="B101" s="518"/>
      <c r="C101" s="610" t="s">
        <v>16</v>
      </c>
      <c r="D101" s="611" t="s">
        <v>17</v>
      </c>
      <c r="E101" s="611" t="s">
        <v>17</v>
      </c>
      <c r="F101" s="522"/>
      <c r="G101" s="523"/>
      <c r="H101" s="523"/>
      <c r="I101" s="525" t="s">
        <v>385</v>
      </c>
      <c r="J101" s="545"/>
      <c r="K101" s="546"/>
    </row>
    <row r="102" spans="1:11" ht="15.75" thickBot="1" x14ac:dyDescent="0.3">
      <c r="A102" s="528"/>
      <c r="B102" s="529"/>
      <c r="C102" s="577"/>
      <c r="D102" s="612" t="s">
        <v>19</v>
      </c>
      <c r="E102" s="612" t="s">
        <v>20</v>
      </c>
      <c r="F102" s="533" t="s">
        <v>21</v>
      </c>
      <c r="G102" s="534" t="s">
        <v>22</v>
      </c>
      <c r="H102" s="533" t="s">
        <v>23</v>
      </c>
      <c r="I102" s="535" t="s">
        <v>24</v>
      </c>
      <c r="J102" s="536" t="s">
        <v>25</v>
      </c>
      <c r="K102" s="613"/>
    </row>
    <row r="103" spans="1:11" x14ac:dyDescent="0.25">
      <c r="A103" s="509"/>
      <c r="B103" s="538" t="s">
        <v>26</v>
      </c>
      <c r="C103" s="539"/>
      <c r="D103" s="513"/>
      <c r="E103" s="541"/>
      <c r="F103" s="614"/>
      <c r="G103" s="615"/>
      <c r="H103" s="615"/>
      <c r="I103" s="616"/>
      <c r="J103" s="596"/>
      <c r="K103" s="613"/>
    </row>
    <row r="104" spans="1:11" ht="24.75" x14ac:dyDescent="0.25">
      <c r="A104" s="547" t="s">
        <v>96</v>
      </c>
      <c r="B104" s="548"/>
      <c r="C104" s="549" t="s">
        <v>402</v>
      </c>
      <c r="D104" s="551"/>
      <c r="E104" s="551"/>
      <c r="F104" s="540">
        <v>6</v>
      </c>
      <c r="G104" s="551">
        <v>8.1999999999999993</v>
      </c>
      <c r="H104" s="551">
        <v>28</v>
      </c>
      <c r="I104" s="540">
        <v>209.5</v>
      </c>
      <c r="J104" s="552">
        <v>0.22</v>
      </c>
      <c r="K104" s="553" t="s">
        <v>98</v>
      </c>
    </row>
    <row r="105" spans="1:11" x14ac:dyDescent="0.25">
      <c r="A105" s="547"/>
      <c r="B105" s="548" t="s">
        <v>99</v>
      </c>
      <c r="C105" s="549"/>
      <c r="D105" s="551">
        <v>31</v>
      </c>
      <c r="E105" s="551">
        <v>31</v>
      </c>
      <c r="F105" s="551"/>
      <c r="G105" s="550"/>
      <c r="H105" s="551"/>
      <c r="I105" s="550"/>
      <c r="J105" s="552"/>
      <c r="K105" s="553"/>
    </row>
    <row r="106" spans="1:11" x14ac:dyDescent="0.25">
      <c r="A106" s="547"/>
      <c r="B106" s="548" t="s">
        <v>32</v>
      </c>
      <c r="C106" s="549"/>
      <c r="D106" s="551">
        <v>126</v>
      </c>
      <c r="E106" s="551">
        <v>126</v>
      </c>
      <c r="F106" s="551"/>
      <c r="G106" s="550"/>
      <c r="H106" s="551"/>
      <c r="I106" s="550"/>
      <c r="J106" s="552"/>
      <c r="K106" s="553"/>
    </row>
    <row r="107" spans="1:11" x14ac:dyDescent="0.25">
      <c r="A107" s="547"/>
      <c r="B107" s="548" t="s">
        <v>77</v>
      </c>
      <c r="C107" s="549"/>
      <c r="D107" s="551">
        <v>50</v>
      </c>
      <c r="E107" s="551">
        <v>50</v>
      </c>
      <c r="F107" s="551"/>
      <c r="G107" s="550"/>
      <c r="H107" s="551"/>
      <c r="I107" s="550"/>
      <c r="J107" s="552"/>
      <c r="K107" s="553"/>
    </row>
    <row r="108" spans="1:11" x14ac:dyDescent="0.25">
      <c r="A108" s="547"/>
      <c r="B108" s="548" t="s">
        <v>39</v>
      </c>
      <c r="C108" s="549"/>
      <c r="D108" s="551">
        <v>5</v>
      </c>
      <c r="E108" s="551">
        <v>5</v>
      </c>
      <c r="F108" s="551"/>
      <c r="G108" s="550"/>
      <c r="H108" s="551"/>
      <c r="I108" s="550"/>
      <c r="J108" s="552"/>
      <c r="K108" s="553"/>
    </row>
    <row r="109" spans="1:11" x14ac:dyDescent="0.25">
      <c r="A109" s="547"/>
      <c r="B109" s="555" t="s">
        <v>31</v>
      </c>
      <c r="C109" s="549"/>
      <c r="D109" s="551">
        <v>1</v>
      </c>
      <c r="E109" s="551">
        <v>1</v>
      </c>
      <c r="F109" s="551"/>
      <c r="G109" s="550"/>
      <c r="H109" s="551"/>
      <c r="I109" s="550"/>
      <c r="J109" s="552"/>
      <c r="K109" s="553"/>
    </row>
    <row r="110" spans="1:11" x14ac:dyDescent="0.25">
      <c r="A110" s="547"/>
      <c r="B110" s="555" t="s">
        <v>34</v>
      </c>
      <c r="C110" s="549"/>
      <c r="D110" s="551">
        <v>5</v>
      </c>
      <c r="E110" s="551">
        <v>5</v>
      </c>
      <c r="F110" s="551"/>
      <c r="G110" s="550"/>
      <c r="H110" s="551"/>
      <c r="I110" s="550"/>
      <c r="J110" s="552"/>
      <c r="K110" s="553"/>
    </row>
    <row r="111" spans="1:11" x14ac:dyDescent="0.25">
      <c r="A111" s="557" t="s">
        <v>100</v>
      </c>
      <c r="B111" s="548"/>
      <c r="C111" s="549">
        <v>180</v>
      </c>
      <c r="D111" s="558"/>
      <c r="E111" s="559"/>
      <c r="F111" s="540">
        <v>2.1</v>
      </c>
      <c r="G111" s="551">
        <v>2.5833333333333335</v>
      </c>
      <c r="H111" s="551">
        <v>13.6</v>
      </c>
      <c r="I111" s="540">
        <v>86</v>
      </c>
      <c r="J111" s="552">
        <v>0.39166666666666666</v>
      </c>
      <c r="K111" s="553" t="s">
        <v>403</v>
      </c>
    </row>
    <row r="112" spans="1:11" x14ac:dyDescent="0.25">
      <c r="A112" s="557"/>
      <c r="B112" s="555" t="s">
        <v>102</v>
      </c>
      <c r="C112" s="549"/>
      <c r="D112" s="540">
        <v>1.7</v>
      </c>
      <c r="E112" s="551">
        <v>1.7</v>
      </c>
      <c r="F112" s="540"/>
      <c r="G112" s="551"/>
      <c r="H112" s="551"/>
      <c r="I112" s="540"/>
      <c r="J112" s="552"/>
      <c r="K112" s="553"/>
    </row>
    <row r="113" spans="1:11" x14ac:dyDescent="0.25">
      <c r="A113" s="557"/>
      <c r="B113" s="555" t="s">
        <v>39</v>
      </c>
      <c r="C113" s="549"/>
      <c r="D113" s="540">
        <v>10</v>
      </c>
      <c r="E113" s="551">
        <v>10</v>
      </c>
      <c r="F113" s="540"/>
      <c r="G113" s="551"/>
      <c r="H113" s="551"/>
      <c r="I113" s="540"/>
      <c r="J113" s="552"/>
      <c r="K113" s="553"/>
    </row>
    <row r="114" spans="1:11" x14ac:dyDescent="0.25">
      <c r="A114" s="617"/>
      <c r="B114" s="555" t="s">
        <v>32</v>
      </c>
      <c r="C114" s="549"/>
      <c r="D114" s="540">
        <v>110</v>
      </c>
      <c r="E114" s="551">
        <v>110</v>
      </c>
      <c r="F114" s="540"/>
      <c r="G114" s="551"/>
      <c r="H114" s="551"/>
      <c r="I114" s="540"/>
      <c r="J114" s="552"/>
      <c r="K114" s="553"/>
    </row>
    <row r="115" spans="1:11" x14ac:dyDescent="0.25">
      <c r="A115" s="617"/>
      <c r="B115" s="555" t="s">
        <v>40</v>
      </c>
      <c r="C115" s="549"/>
      <c r="D115" s="540">
        <v>80</v>
      </c>
      <c r="E115" s="551">
        <v>80</v>
      </c>
      <c r="F115" s="540"/>
      <c r="G115" s="551"/>
      <c r="H115" s="551"/>
      <c r="I115" s="540"/>
      <c r="J115" s="552"/>
      <c r="K115" s="553"/>
    </row>
    <row r="116" spans="1:11" x14ac:dyDescent="0.25">
      <c r="A116" s="557" t="s">
        <v>404</v>
      </c>
      <c r="B116" s="548"/>
      <c r="C116" s="618" t="s">
        <v>405</v>
      </c>
      <c r="D116" s="559"/>
      <c r="E116" s="559"/>
      <c r="F116" s="540">
        <v>4.8</v>
      </c>
      <c r="G116" s="551">
        <v>7.2</v>
      </c>
      <c r="H116" s="550">
        <v>15.4</v>
      </c>
      <c r="I116" s="540">
        <v>146</v>
      </c>
      <c r="J116" s="552">
        <v>0.19</v>
      </c>
      <c r="K116" s="553" t="s">
        <v>406</v>
      </c>
    </row>
    <row r="117" spans="1:11" x14ac:dyDescent="0.25">
      <c r="A117" s="557"/>
      <c r="B117" s="548" t="s">
        <v>44</v>
      </c>
      <c r="C117" s="549"/>
      <c r="D117" s="551">
        <v>30</v>
      </c>
      <c r="E117" s="551">
        <v>30</v>
      </c>
      <c r="F117" s="540"/>
      <c r="G117" s="551"/>
      <c r="H117" s="551"/>
      <c r="I117" s="540"/>
      <c r="J117" s="552"/>
      <c r="K117" s="553"/>
    </row>
    <row r="118" spans="1:11" x14ac:dyDescent="0.25">
      <c r="A118" s="557"/>
      <c r="B118" s="548" t="s">
        <v>106</v>
      </c>
      <c r="C118" s="549"/>
      <c r="D118" s="540">
        <v>7.14</v>
      </c>
      <c r="E118" s="551">
        <v>7</v>
      </c>
      <c r="F118" s="540"/>
      <c r="G118" s="551"/>
      <c r="H118" s="551"/>
      <c r="I118" s="540"/>
      <c r="J118" s="552"/>
      <c r="K118" s="553"/>
    </row>
    <row r="119" spans="1:11" ht="15.75" thickBot="1" x14ac:dyDescent="0.3">
      <c r="A119" s="619"/>
      <c r="B119" s="548" t="s">
        <v>34</v>
      </c>
      <c r="C119" s="549"/>
      <c r="D119" s="551">
        <v>5</v>
      </c>
      <c r="E119" s="551">
        <v>5</v>
      </c>
      <c r="F119" s="531" t="s">
        <v>45</v>
      </c>
      <c r="G119" s="532"/>
      <c r="H119" s="532"/>
      <c r="I119" s="620"/>
      <c r="J119" s="552"/>
      <c r="K119" s="553"/>
    </row>
    <row r="120" spans="1:11" ht="15.75" thickBot="1" x14ac:dyDescent="0.3">
      <c r="A120" s="621" t="s">
        <v>48</v>
      </c>
      <c r="B120" s="580"/>
      <c r="C120" s="582">
        <v>427</v>
      </c>
      <c r="D120" s="564"/>
      <c r="E120" s="564"/>
      <c r="F120" s="622">
        <f>SUM(F103:F119)</f>
        <v>12.899999999999999</v>
      </c>
      <c r="G120" s="622">
        <f t="shared" ref="G120:J120" si="2">SUM(G103:G119)</f>
        <v>17.983333333333334</v>
      </c>
      <c r="H120" s="622">
        <f t="shared" si="2"/>
        <v>57</v>
      </c>
      <c r="I120" s="622">
        <f t="shared" si="2"/>
        <v>441.5</v>
      </c>
      <c r="J120" s="622">
        <f t="shared" si="2"/>
        <v>0.80166666666666675</v>
      </c>
      <c r="K120" s="623"/>
    </row>
    <row r="121" spans="1:11" x14ac:dyDescent="0.25">
      <c r="A121" s="584"/>
      <c r="B121" s="624" t="s">
        <v>49</v>
      </c>
      <c r="C121" s="549"/>
      <c r="D121" s="550"/>
      <c r="E121" s="551"/>
      <c r="F121" s="549"/>
      <c r="G121" s="585"/>
      <c r="H121" s="585"/>
      <c r="I121" s="567"/>
      <c r="J121" s="568"/>
      <c r="K121" s="546"/>
    </row>
    <row r="122" spans="1:11" ht="15.75" thickBot="1" x14ac:dyDescent="0.3">
      <c r="A122" s="569" t="s">
        <v>46</v>
      </c>
      <c r="B122" s="555"/>
      <c r="C122" s="549">
        <v>70</v>
      </c>
      <c r="D122" s="560">
        <v>79.8</v>
      </c>
      <c r="E122" s="554">
        <v>70</v>
      </c>
      <c r="F122" s="560">
        <v>0.1</v>
      </c>
      <c r="G122" s="551">
        <v>0.1</v>
      </c>
      <c r="H122" s="550">
        <v>2.8</v>
      </c>
      <c r="I122" s="567">
        <v>12</v>
      </c>
      <c r="J122" s="552">
        <v>7.5</v>
      </c>
      <c r="K122" s="546" t="s">
        <v>47</v>
      </c>
    </row>
    <row r="123" spans="1:11" ht="15.75" thickBot="1" x14ac:dyDescent="0.3">
      <c r="A123" s="562" t="s">
        <v>48</v>
      </c>
      <c r="B123" s="625"/>
      <c r="C123" s="588">
        <v>70</v>
      </c>
      <c r="D123" s="622"/>
      <c r="E123" s="626"/>
      <c r="F123" s="564">
        <f>SUM(F122)</f>
        <v>0.1</v>
      </c>
      <c r="G123" s="564">
        <f t="shared" ref="G123:J123" si="3">SUM(G122)</f>
        <v>0.1</v>
      </c>
      <c r="H123" s="564">
        <f t="shared" si="3"/>
        <v>2.8</v>
      </c>
      <c r="I123" s="564">
        <f t="shared" si="3"/>
        <v>12</v>
      </c>
      <c r="J123" s="564">
        <f t="shared" si="3"/>
        <v>7.5</v>
      </c>
      <c r="K123" s="537"/>
    </row>
    <row r="124" spans="1:11" x14ac:dyDescent="0.25">
      <c r="A124" s="509"/>
      <c r="B124" s="538" t="s">
        <v>52</v>
      </c>
      <c r="C124" s="539"/>
      <c r="D124" s="513"/>
      <c r="E124" s="572"/>
      <c r="F124" s="511"/>
      <c r="G124" s="511"/>
      <c r="H124" s="539"/>
      <c r="I124" s="514"/>
      <c r="J124" s="545"/>
      <c r="K124" s="627"/>
    </row>
    <row r="125" spans="1:11" x14ac:dyDescent="0.25">
      <c r="A125" s="106" t="s">
        <v>107</v>
      </c>
      <c r="B125" s="114"/>
      <c r="C125" s="108">
        <v>50</v>
      </c>
      <c r="D125" s="111"/>
      <c r="E125" s="110"/>
      <c r="F125" s="109">
        <v>0.95</v>
      </c>
      <c r="G125" s="111">
        <v>4.45</v>
      </c>
      <c r="H125" s="110">
        <v>3.85</v>
      </c>
      <c r="I125" s="111">
        <v>59</v>
      </c>
      <c r="J125" s="112">
        <v>3.5</v>
      </c>
      <c r="K125" s="112"/>
    </row>
    <row r="126" spans="1:11" x14ac:dyDescent="0.25">
      <c r="A126" s="106"/>
      <c r="B126" s="628" t="s">
        <v>108</v>
      </c>
      <c r="C126" s="108"/>
      <c r="D126" s="111">
        <v>52.5</v>
      </c>
      <c r="E126" s="110">
        <v>50</v>
      </c>
      <c r="F126" s="109"/>
      <c r="G126" s="111"/>
      <c r="H126" s="110"/>
      <c r="I126" s="111"/>
      <c r="J126" s="112"/>
      <c r="K126" s="112"/>
    </row>
    <row r="127" spans="1:11" ht="24.75" x14ac:dyDescent="0.25">
      <c r="A127" s="569" t="s">
        <v>109</v>
      </c>
      <c r="B127" s="548"/>
      <c r="C127" s="549" t="s">
        <v>394</v>
      </c>
      <c r="D127" s="550"/>
      <c r="E127" s="551"/>
      <c r="F127" s="560">
        <v>8.42</v>
      </c>
      <c r="G127" s="551">
        <v>5.34</v>
      </c>
      <c r="H127" s="550">
        <v>21.1</v>
      </c>
      <c r="I127" s="567">
        <v>166</v>
      </c>
      <c r="J127" s="552">
        <v>5.3</v>
      </c>
      <c r="K127" s="546" t="s">
        <v>407</v>
      </c>
    </row>
    <row r="128" spans="1:11" x14ac:dyDescent="0.25">
      <c r="A128" s="569"/>
      <c r="B128" s="548" t="s">
        <v>59</v>
      </c>
      <c r="C128" s="549"/>
      <c r="D128" s="550">
        <v>22</v>
      </c>
      <c r="E128" s="551">
        <v>16.2</v>
      </c>
      <c r="F128" s="560"/>
      <c r="G128" s="551"/>
      <c r="H128" s="550"/>
      <c r="I128" s="540"/>
      <c r="J128" s="552"/>
      <c r="K128" s="546"/>
    </row>
    <row r="129" spans="1:11" x14ac:dyDescent="0.25">
      <c r="A129" s="569"/>
      <c r="B129" s="555" t="s">
        <v>60</v>
      </c>
      <c r="C129" s="549"/>
      <c r="D129" s="550">
        <v>100.2</v>
      </c>
      <c r="E129" s="551">
        <v>60</v>
      </c>
      <c r="F129" s="560"/>
      <c r="G129" s="551"/>
      <c r="H129" s="550"/>
      <c r="I129" s="567"/>
      <c r="J129" s="552"/>
      <c r="K129" s="546"/>
    </row>
    <row r="130" spans="1:11" x14ac:dyDescent="0.25">
      <c r="A130" s="569"/>
      <c r="B130" s="548" t="s">
        <v>62</v>
      </c>
      <c r="C130" s="549"/>
      <c r="D130" s="550">
        <v>10.64</v>
      </c>
      <c r="E130" s="551">
        <v>8</v>
      </c>
      <c r="F130" s="560"/>
      <c r="G130" s="551"/>
      <c r="H130" s="550"/>
      <c r="I130" s="567"/>
      <c r="J130" s="552"/>
      <c r="K130" s="546"/>
    </row>
    <row r="131" spans="1:11" x14ac:dyDescent="0.25">
      <c r="A131" s="569"/>
      <c r="B131" s="555" t="s">
        <v>63</v>
      </c>
      <c r="C131" s="549"/>
      <c r="D131" s="550">
        <v>9.52</v>
      </c>
      <c r="E131" s="551">
        <v>8</v>
      </c>
      <c r="F131" s="560"/>
      <c r="G131" s="551"/>
      <c r="H131" s="550"/>
      <c r="I131" s="567"/>
      <c r="J131" s="552"/>
      <c r="K131" s="546"/>
    </row>
    <row r="132" spans="1:11" x14ac:dyDescent="0.25">
      <c r="A132" s="569"/>
      <c r="B132" s="555" t="s">
        <v>29</v>
      </c>
      <c r="C132" s="549"/>
      <c r="D132" s="550">
        <v>8</v>
      </c>
      <c r="E132" s="551">
        <v>8</v>
      </c>
      <c r="F132" s="560"/>
      <c r="G132" s="551"/>
      <c r="H132" s="550"/>
      <c r="I132" s="567"/>
      <c r="J132" s="552"/>
      <c r="K132" s="546"/>
    </row>
    <row r="133" spans="1:11" x14ac:dyDescent="0.25">
      <c r="A133" s="569"/>
      <c r="B133" s="555" t="s">
        <v>64</v>
      </c>
      <c r="C133" s="549"/>
      <c r="D133" s="550">
        <v>4</v>
      </c>
      <c r="E133" s="551">
        <v>4</v>
      </c>
      <c r="F133" s="560"/>
      <c r="G133" s="551"/>
      <c r="H133" s="550"/>
      <c r="I133" s="567"/>
      <c r="J133" s="552"/>
      <c r="K133" s="546"/>
    </row>
    <row r="134" spans="1:11" x14ac:dyDescent="0.25">
      <c r="A134" s="569"/>
      <c r="B134" s="555" t="s">
        <v>31</v>
      </c>
      <c r="C134" s="549"/>
      <c r="D134" s="550">
        <v>1</v>
      </c>
      <c r="E134" s="551">
        <v>1</v>
      </c>
      <c r="F134" s="560"/>
      <c r="G134" s="551"/>
      <c r="H134" s="550"/>
      <c r="I134" s="567"/>
      <c r="J134" s="576"/>
      <c r="K134" s="546"/>
    </row>
    <row r="135" spans="1:11" x14ac:dyDescent="0.25">
      <c r="A135" s="569"/>
      <c r="B135" s="555" t="s">
        <v>40</v>
      </c>
      <c r="C135" s="549"/>
      <c r="D135" s="550">
        <v>152</v>
      </c>
      <c r="E135" s="551">
        <v>152</v>
      </c>
      <c r="F135" s="560"/>
      <c r="G135" s="551"/>
      <c r="H135" s="550"/>
      <c r="I135" s="567"/>
      <c r="J135" s="576"/>
      <c r="K135" s="546"/>
    </row>
    <row r="136" spans="1:11" x14ac:dyDescent="0.25">
      <c r="A136" s="629" t="s">
        <v>111</v>
      </c>
      <c r="B136" s="630"/>
      <c r="C136" s="631">
        <v>100</v>
      </c>
      <c r="D136" s="632"/>
      <c r="E136" s="633"/>
      <c r="F136" s="634">
        <v>9.1</v>
      </c>
      <c r="G136" s="631">
        <v>5</v>
      </c>
      <c r="H136" s="635">
        <v>10.8</v>
      </c>
      <c r="I136" s="631">
        <v>124</v>
      </c>
      <c r="J136" s="636"/>
      <c r="K136" s="553" t="s">
        <v>112</v>
      </c>
    </row>
    <row r="137" spans="1:11" x14ac:dyDescent="0.25">
      <c r="A137" s="629"/>
      <c r="B137" s="637" t="s">
        <v>113</v>
      </c>
      <c r="C137" s="631"/>
      <c r="D137" s="632">
        <v>87.5</v>
      </c>
      <c r="E137" s="633">
        <v>70</v>
      </c>
      <c r="F137" s="634"/>
      <c r="G137" s="631"/>
      <c r="H137" s="635"/>
      <c r="I137" s="631"/>
      <c r="J137" s="636"/>
      <c r="K137" s="553"/>
    </row>
    <row r="138" spans="1:11" x14ac:dyDescent="0.25">
      <c r="A138" s="629"/>
      <c r="B138" s="637" t="s">
        <v>68</v>
      </c>
      <c r="C138" s="631"/>
      <c r="D138" s="632">
        <v>12.5</v>
      </c>
      <c r="E138" s="633">
        <v>12.5</v>
      </c>
      <c r="F138" s="634"/>
      <c r="G138" s="631"/>
      <c r="H138" s="635"/>
      <c r="I138" s="631"/>
      <c r="J138" s="636"/>
      <c r="K138" s="553"/>
    </row>
    <row r="139" spans="1:11" x14ac:dyDescent="0.25">
      <c r="A139" s="629"/>
      <c r="B139" s="637" t="s">
        <v>114</v>
      </c>
      <c r="C139" s="631"/>
      <c r="D139" s="632">
        <v>10</v>
      </c>
      <c r="E139" s="633">
        <v>9</v>
      </c>
      <c r="F139" s="634"/>
      <c r="G139" s="631"/>
      <c r="H139" s="635"/>
      <c r="I139" s="631"/>
      <c r="J139" s="636"/>
      <c r="K139" s="553"/>
    </row>
    <row r="140" spans="1:11" x14ac:dyDescent="0.25">
      <c r="A140" s="629"/>
      <c r="B140" s="637" t="s">
        <v>115</v>
      </c>
      <c r="C140" s="631"/>
      <c r="D140" s="632">
        <v>17.5</v>
      </c>
      <c r="E140" s="633">
        <v>17.5</v>
      </c>
      <c r="F140" s="634"/>
      <c r="G140" s="631"/>
      <c r="H140" s="635"/>
      <c r="I140" s="631"/>
      <c r="J140" s="636"/>
      <c r="K140" s="553"/>
    </row>
    <row r="141" spans="1:11" x14ac:dyDescent="0.25">
      <c r="A141" s="629"/>
      <c r="B141" s="637" t="s">
        <v>116</v>
      </c>
      <c r="C141" s="631"/>
      <c r="D141" s="632">
        <v>4</v>
      </c>
      <c r="E141" s="633">
        <v>4</v>
      </c>
      <c r="F141" s="634"/>
      <c r="G141" s="631"/>
      <c r="H141" s="635"/>
      <c r="I141" s="631"/>
      <c r="J141" s="636"/>
      <c r="K141" s="553"/>
    </row>
    <row r="142" spans="1:11" x14ac:dyDescent="0.25">
      <c r="A142" s="629"/>
      <c r="B142" s="637" t="s">
        <v>83</v>
      </c>
      <c r="C142" s="631"/>
      <c r="D142" s="632">
        <v>0.5</v>
      </c>
      <c r="E142" s="633">
        <v>0.5</v>
      </c>
      <c r="F142" s="634"/>
      <c r="G142" s="631"/>
      <c r="H142" s="635"/>
      <c r="I142" s="631"/>
      <c r="J142" s="636"/>
      <c r="K142" s="553"/>
    </row>
    <row r="143" spans="1:11" x14ac:dyDescent="0.25">
      <c r="A143" s="629"/>
      <c r="B143" s="637" t="s">
        <v>64</v>
      </c>
      <c r="C143" s="631"/>
      <c r="D143" s="632">
        <v>1.3</v>
      </c>
      <c r="E143" s="633">
        <v>1.3</v>
      </c>
      <c r="F143" s="634"/>
      <c r="G143" s="631"/>
      <c r="H143" s="635"/>
      <c r="I143" s="631"/>
      <c r="J143" s="636"/>
      <c r="K143" s="553"/>
    </row>
    <row r="144" spans="1:11" x14ac:dyDescent="0.25">
      <c r="A144" s="629"/>
      <c r="B144" s="629" t="s">
        <v>117</v>
      </c>
      <c r="C144" s="638"/>
      <c r="D144" s="632"/>
      <c r="E144" s="633"/>
      <c r="F144" s="634"/>
      <c r="G144" s="631"/>
      <c r="H144" s="635"/>
      <c r="I144" s="631"/>
      <c r="J144" s="636"/>
      <c r="K144" s="553"/>
    </row>
    <row r="145" spans="1:11" x14ac:dyDescent="0.25">
      <c r="A145" s="629"/>
      <c r="B145" s="639" t="s">
        <v>115</v>
      </c>
      <c r="C145" s="638"/>
      <c r="D145" s="632">
        <v>16.899999999999999</v>
      </c>
      <c r="E145" s="633">
        <v>16.899999999999999</v>
      </c>
      <c r="F145" s="634"/>
      <c r="G145" s="631"/>
      <c r="H145" s="635"/>
      <c r="I145" s="631"/>
      <c r="J145" s="636"/>
      <c r="K145" s="553"/>
    </row>
    <row r="146" spans="1:11" x14ac:dyDescent="0.25">
      <c r="A146" s="629"/>
      <c r="B146" s="639" t="s">
        <v>116</v>
      </c>
      <c r="C146" s="638"/>
      <c r="D146" s="632">
        <v>2</v>
      </c>
      <c r="E146" s="633">
        <v>2</v>
      </c>
      <c r="F146" s="634"/>
      <c r="G146" s="631"/>
      <c r="H146" s="635"/>
      <c r="I146" s="631"/>
      <c r="J146" s="636"/>
      <c r="K146" s="553"/>
    </row>
    <row r="147" spans="1:11" x14ac:dyDescent="0.25">
      <c r="A147" s="629"/>
      <c r="B147" s="639" t="s">
        <v>73</v>
      </c>
      <c r="C147" s="638"/>
      <c r="D147" s="632">
        <v>2.5</v>
      </c>
      <c r="E147" s="633">
        <v>2.5</v>
      </c>
      <c r="F147" s="634"/>
      <c r="G147" s="631"/>
      <c r="H147" s="635"/>
      <c r="I147" s="631"/>
      <c r="J147" s="636"/>
      <c r="K147" s="553"/>
    </row>
    <row r="148" spans="1:11" x14ac:dyDescent="0.25">
      <c r="A148" s="629"/>
      <c r="B148" s="639" t="s">
        <v>40</v>
      </c>
      <c r="C148" s="638"/>
      <c r="D148" s="632">
        <v>3.75</v>
      </c>
      <c r="E148" s="633">
        <v>3.75</v>
      </c>
      <c r="F148" s="634"/>
      <c r="G148" s="631"/>
      <c r="H148" s="635"/>
      <c r="I148" s="631"/>
      <c r="J148" s="636"/>
      <c r="K148" s="553"/>
    </row>
    <row r="149" spans="1:11" x14ac:dyDescent="0.25">
      <c r="A149" s="629"/>
      <c r="B149" s="639" t="s">
        <v>39</v>
      </c>
      <c r="C149" s="638"/>
      <c r="D149" s="632">
        <v>0.3</v>
      </c>
      <c r="E149" s="633">
        <v>0.3</v>
      </c>
      <c r="F149" s="634"/>
      <c r="G149" s="631"/>
      <c r="H149" s="635"/>
      <c r="I149" s="631"/>
      <c r="J149" s="636"/>
      <c r="K149" s="553"/>
    </row>
    <row r="150" spans="1:11" x14ac:dyDescent="0.25">
      <c r="A150" s="629"/>
      <c r="B150" s="639" t="s">
        <v>83</v>
      </c>
      <c r="C150" s="638"/>
      <c r="D150" s="632">
        <v>0.2</v>
      </c>
      <c r="E150" s="633">
        <v>0.2</v>
      </c>
      <c r="F150" s="634"/>
      <c r="G150" s="631"/>
      <c r="H150" s="635"/>
      <c r="I150" s="631"/>
      <c r="J150" s="636"/>
      <c r="K150" s="553"/>
    </row>
    <row r="151" spans="1:11" x14ac:dyDescent="0.25">
      <c r="A151" s="547" t="s">
        <v>118</v>
      </c>
      <c r="B151" s="548"/>
      <c r="C151" s="549">
        <v>150</v>
      </c>
      <c r="D151" s="640"/>
      <c r="E151" s="554"/>
      <c r="F151" s="554">
        <v>2.8</v>
      </c>
      <c r="G151" s="549">
        <v>8</v>
      </c>
      <c r="H151" s="560">
        <v>12.4</v>
      </c>
      <c r="I151" s="549">
        <v>132</v>
      </c>
      <c r="J151" s="561">
        <v>11</v>
      </c>
      <c r="K151" s="553" t="s">
        <v>119</v>
      </c>
    </row>
    <row r="152" spans="1:11" x14ac:dyDescent="0.25">
      <c r="A152" s="547"/>
      <c r="B152" s="555" t="s">
        <v>60</v>
      </c>
      <c r="C152" s="549"/>
      <c r="D152" s="640">
        <v>213.76</v>
      </c>
      <c r="E152" s="554">
        <v>128</v>
      </c>
      <c r="F152" s="554"/>
      <c r="G152" s="549"/>
      <c r="H152" s="560"/>
      <c r="I152" s="554"/>
      <c r="J152" s="568"/>
      <c r="K152" s="553"/>
    </row>
    <row r="153" spans="1:11" x14ac:dyDescent="0.25">
      <c r="A153" s="547"/>
      <c r="B153" s="555" t="s">
        <v>63</v>
      </c>
      <c r="C153" s="549"/>
      <c r="D153" s="640">
        <v>28.56</v>
      </c>
      <c r="E153" s="554">
        <v>24</v>
      </c>
      <c r="F153" s="554"/>
      <c r="G153" s="549"/>
      <c r="H153" s="560"/>
      <c r="I153" s="554"/>
      <c r="J153" s="545"/>
      <c r="K153" s="553"/>
    </row>
    <row r="154" spans="1:11" x14ac:dyDescent="0.25">
      <c r="A154" s="547"/>
      <c r="B154" s="555" t="s">
        <v>62</v>
      </c>
      <c r="C154" s="549"/>
      <c r="D154" s="640">
        <v>19.95</v>
      </c>
      <c r="E154" s="554">
        <v>15</v>
      </c>
      <c r="F154" s="554"/>
      <c r="G154" s="549"/>
      <c r="H154" s="560"/>
      <c r="I154" s="554"/>
      <c r="J154" s="545"/>
      <c r="K154" s="553"/>
    </row>
    <row r="155" spans="1:11" x14ac:dyDescent="0.25">
      <c r="A155" s="547"/>
      <c r="B155" s="555" t="s">
        <v>34</v>
      </c>
      <c r="C155" s="549"/>
      <c r="D155" s="640">
        <v>3.4</v>
      </c>
      <c r="E155" s="554">
        <v>3.4</v>
      </c>
      <c r="F155" s="554"/>
      <c r="G155" s="549"/>
      <c r="H155" s="560"/>
      <c r="I155" s="554"/>
      <c r="J155" s="545"/>
      <c r="K155" s="553"/>
    </row>
    <row r="156" spans="1:11" x14ac:dyDescent="0.25">
      <c r="A156" s="547"/>
      <c r="B156" s="555" t="s">
        <v>64</v>
      </c>
      <c r="C156" s="549"/>
      <c r="D156" s="640">
        <v>0.6</v>
      </c>
      <c r="E156" s="554">
        <v>0.6</v>
      </c>
      <c r="F156" s="554"/>
      <c r="G156" s="549"/>
      <c r="H156" s="560"/>
      <c r="I156" s="554"/>
      <c r="J156" s="545"/>
      <c r="K156" s="553"/>
    </row>
    <row r="157" spans="1:11" x14ac:dyDescent="0.25">
      <c r="A157" s="547"/>
      <c r="B157" s="555" t="s">
        <v>31</v>
      </c>
      <c r="C157" s="549"/>
      <c r="D157" s="640">
        <v>1.3</v>
      </c>
      <c r="E157" s="554">
        <v>1.3</v>
      </c>
      <c r="F157" s="554"/>
      <c r="G157" s="549"/>
      <c r="H157" s="560"/>
      <c r="I157" s="554"/>
      <c r="J157" s="545"/>
      <c r="K157" s="553"/>
    </row>
    <row r="158" spans="1:11" ht="24.75" x14ac:dyDescent="0.25">
      <c r="A158" s="557" t="s">
        <v>120</v>
      </c>
      <c r="B158" s="548"/>
      <c r="C158" s="568">
        <v>150</v>
      </c>
      <c r="D158" s="641"/>
      <c r="E158" s="641"/>
      <c r="F158" s="540">
        <v>0.1</v>
      </c>
      <c r="G158" s="551">
        <v>0.1</v>
      </c>
      <c r="H158" s="551">
        <v>11.8</v>
      </c>
      <c r="I158" s="551">
        <v>47</v>
      </c>
      <c r="J158" s="550">
        <v>1.2</v>
      </c>
      <c r="K158" s="553" t="s">
        <v>408</v>
      </c>
    </row>
    <row r="159" spans="1:11" x14ac:dyDescent="0.25">
      <c r="A159" s="557"/>
      <c r="B159" s="548" t="s">
        <v>409</v>
      </c>
      <c r="C159" s="568"/>
      <c r="D159" s="641">
        <v>34</v>
      </c>
      <c r="E159" s="641">
        <v>30</v>
      </c>
      <c r="F159" s="540"/>
      <c r="G159" s="540"/>
      <c r="H159" s="551"/>
      <c r="I159" s="550"/>
      <c r="J159" s="642"/>
      <c r="K159" s="553"/>
    </row>
    <row r="160" spans="1:11" x14ac:dyDescent="0.25">
      <c r="A160" s="557"/>
      <c r="B160" s="548" t="s">
        <v>77</v>
      </c>
      <c r="C160" s="568"/>
      <c r="D160" s="641">
        <v>129</v>
      </c>
      <c r="E160" s="641">
        <v>129</v>
      </c>
      <c r="F160" s="540"/>
      <c r="G160" s="540"/>
      <c r="H160" s="551"/>
      <c r="I160" s="550"/>
      <c r="J160" s="642"/>
      <c r="K160" s="553"/>
    </row>
    <row r="161" spans="1:11" ht="15.75" thickBot="1" x14ac:dyDescent="0.3">
      <c r="A161" s="557"/>
      <c r="B161" s="548" t="s">
        <v>82</v>
      </c>
      <c r="C161" s="578"/>
      <c r="D161" s="641">
        <v>10</v>
      </c>
      <c r="E161" s="641">
        <v>10</v>
      </c>
      <c r="F161" s="540" t="s">
        <v>45</v>
      </c>
      <c r="G161" s="540"/>
      <c r="H161" s="551"/>
      <c r="I161" s="550"/>
      <c r="J161" s="642"/>
      <c r="K161" s="553"/>
    </row>
    <row r="162" spans="1:11" x14ac:dyDescent="0.25">
      <c r="A162" s="584" t="s">
        <v>68</v>
      </c>
      <c r="B162" s="546"/>
      <c r="C162" s="560">
        <v>30</v>
      </c>
      <c r="D162" s="551">
        <v>30</v>
      </c>
      <c r="E162" s="551">
        <v>30</v>
      </c>
      <c r="F162" s="549">
        <v>1.5</v>
      </c>
      <c r="G162" s="586">
        <v>0.3</v>
      </c>
      <c r="H162" s="585">
        <v>14.4</v>
      </c>
      <c r="I162" s="587">
        <v>66</v>
      </c>
      <c r="J162" s="568">
        <v>0</v>
      </c>
      <c r="K162" s="546"/>
    </row>
    <row r="163" spans="1:11" ht="15.75" thickBot="1" x14ac:dyDescent="0.3">
      <c r="A163" s="528" t="s">
        <v>78</v>
      </c>
      <c r="B163" s="583"/>
      <c r="C163" s="643">
        <v>37.5</v>
      </c>
      <c r="D163" s="532">
        <v>37.5</v>
      </c>
      <c r="E163" s="532">
        <v>37.5</v>
      </c>
      <c r="F163" s="577">
        <v>1.8</v>
      </c>
      <c r="G163" s="577">
        <v>0.4</v>
      </c>
      <c r="H163" s="577">
        <v>18</v>
      </c>
      <c r="I163" s="577">
        <v>82.5</v>
      </c>
      <c r="J163" s="578"/>
      <c r="K163" s="546"/>
    </row>
    <row r="164" spans="1:11" ht="15.75" thickBot="1" x14ac:dyDescent="0.3">
      <c r="A164" s="562" t="s">
        <v>48</v>
      </c>
      <c r="B164" s="625"/>
      <c r="C164" s="588">
        <v>577.5</v>
      </c>
      <c r="D164" s="622"/>
      <c r="E164" s="564"/>
      <c r="F164" s="582">
        <f>SUM(F124:F163)</f>
        <v>24.67</v>
      </c>
      <c r="G164" s="582">
        <f>SUM(G124:G163)</f>
        <v>23.59</v>
      </c>
      <c r="H164" s="582">
        <f>SUM(H124:H163)</f>
        <v>92.350000000000009</v>
      </c>
      <c r="I164" s="582">
        <f>SUM(I124:I163)</f>
        <v>676.5</v>
      </c>
      <c r="J164" s="582">
        <f>SUM(J124:J163)</f>
        <v>21</v>
      </c>
      <c r="K164" s="644"/>
    </row>
    <row r="165" spans="1:11" x14ac:dyDescent="0.25">
      <c r="A165" s="569"/>
      <c r="B165" s="624" t="s">
        <v>79</v>
      </c>
      <c r="C165" s="549"/>
      <c r="D165" s="540"/>
      <c r="E165" s="551"/>
      <c r="F165" s="549"/>
      <c r="G165" s="549"/>
      <c r="H165" s="549"/>
      <c r="I165" s="567"/>
      <c r="J165" s="545"/>
      <c r="K165" s="644"/>
    </row>
    <row r="166" spans="1:11" x14ac:dyDescent="0.25">
      <c r="A166" s="584" t="s">
        <v>123</v>
      </c>
      <c r="B166" s="548"/>
      <c r="C166" s="549">
        <v>150</v>
      </c>
      <c r="D166" s="540"/>
      <c r="E166" s="551"/>
      <c r="F166" s="549">
        <v>2.1</v>
      </c>
      <c r="G166" s="585">
        <v>3.2</v>
      </c>
      <c r="H166" s="585">
        <v>6.3</v>
      </c>
      <c r="I166" s="567">
        <v>66</v>
      </c>
      <c r="J166" s="568">
        <v>0.78</v>
      </c>
      <c r="K166" s="546" t="s">
        <v>125</v>
      </c>
    </row>
    <row r="167" spans="1:11" x14ac:dyDescent="0.25">
      <c r="A167" s="584"/>
      <c r="B167" s="548" t="s">
        <v>126</v>
      </c>
      <c r="C167" s="549"/>
      <c r="D167" s="550">
        <v>155</v>
      </c>
      <c r="E167" s="551">
        <v>150</v>
      </c>
      <c r="F167" s="549"/>
      <c r="G167" s="585"/>
      <c r="H167" s="585"/>
      <c r="I167" s="567"/>
      <c r="J167" s="568"/>
      <c r="K167" s="546"/>
    </row>
    <row r="168" spans="1:11" x14ac:dyDescent="0.25">
      <c r="A168" s="645" t="s">
        <v>293</v>
      </c>
      <c r="B168" s="646"/>
      <c r="C168" s="647" t="s">
        <v>410</v>
      </c>
      <c r="D168" s="648"/>
      <c r="E168" s="649"/>
      <c r="F168" s="650">
        <v>0.9</v>
      </c>
      <c r="G168" s="648">
        <v>7.4999999999999997E-2</v>
      </c>
      <c r="H168" s="649">
        <v>9.6</v>
      </c>
      <c r="I168" s="648">
        <v>42</v>
      </c>
      <c r="J168" s="651">
        <v>2.2799999999999998</v>
      </c>
      <c r="K168" s="651" t="s">
        <v>129</v>
      </c>
    </row>
    <row r="169" spans="1:11" x14ac:dyDescent="0.25">
      <c r="A169" s="645"/>
      <c r="B169" s="652" t="s">
        <v>62</v>
      </c>
      <c r="C169" s="647"/>
      <c r="D169" s="648">
        <v>79.8</v>
      </c>
      <c r="E169" s="649">
        <v>60</v>
      </c>
      <c r="F169" s="650"/>
      <c r="G169" s="648"/>
      <c r="H169" s="649"/>
      <c r="I169" s="648"/>
      <c r="J169" s="651"/>
      <c r="K169" s="651"/>
    </row>
    <row r="170" spans="1:11" x14ac:dyDescent="0.25">
      <c r="A170" s="645"/>
      <c r="B170" s="652" t="s">
        <v>39</v>
      </c>
      <c r="C170" s="647"/>
      <c r="D170" s="648">
        <v>3</v>
      </c>
      <c r="E170" s="649">
        <v>3</v>
      </c>
      <c r="F170" s="650"/>
      <c r="G170" s="648"/>
      <c r="H170" s="649"/>
      <c r="I170" s="648"/>
      <c r="J170" s="651"/>
      <c r="K170" s="651"/>
    </row>
    <row r="171" spans="1:11" x14ac:dyDescent="0.25">
      <c r="A171" s="547" t="s">
        <v>130</v>
      </c>
      <c r="B171" s="555"/>
      <c r="C171" s="549" t="s">
        <v>411</v>
      </c>
      <c r="D171" s="550"/>
      <c r="E171" s="551"/>
      <c r="F171" s="550">
        <v>13.3</v>
      </c>
      <c r="G171" s="551">
        <v>6.5</v>
      </c>
      <c r="H171" s="550">
        <v>18</v>
      </c>
      <c r="I171" s="540">
        <v>183</v>
      </c>
      <c r="J171" s="552">
        <v>0.3</v>
      </c>
      <c r="K171" s="553" t="s">
        <v>132</v>
      </c>
    </row>
    <row r="172" spans="1:11" x14ac:dyDescent="0.25">
      <c r="A172" s="547"/>
      <c r="B172" s="555" t="s">
        <v>133</v>
      </c>
      <c r="C172" s="549"/>
      <c r="D172" s="550">
        <v>76.5</v>
      </c>
      <c r="E172" s="551">
        <v>75</v>
      </c>
      <c r="F172" s="550"/>
      <c r="G172" s="551"/>
      <c r="H172" s="550"/>
      <c r="I172" s="540"/>
      <c r="J172" s="552"/>
      <c r="K172" s="553"/>
    </row>
    <row r="173" spans="1:11" x14ac:dyDescent="0.25">
      <c r="A173" s="547"/>
      <c r="B173" s="555" t="s">
        <v>73</v>
      </c>
      <c r="C173" s="549"/>
      <c r="D173" s="550">
        <v>8</v>
      </c>
      <c r="E173" s="551">
        <v>8</v>
      </c>
      <c r="F173" s="550"/>
      <c r="G173" s="551"/>
      <c r="H173" s="550"/>
      <c r="I173" s="540"/>
      <c r="J173" s="552"/>
      <c r="K173" s="553"/>
    </row>
    <row r="174" spans="1:11" x14ac:dyDescent="0.25">
      <c r="A174" s="547"/>
      <c r="B174" s="555" t="s">
        <v>30</v>
      </c>
      <c r="C174" s="549"/>
      <c r="D174" s="550">
        <v>5.6</v>
      </c>
      <c r="E174" s="551">
        <v>5</v>
      </c>
      <c r="F174" s="550"/>
      <c r="G174" s="551"/>
      <c r="H174" s="550"/>
      <c r="I174" s="540"/>
      <c r="J174" s="552"/>
      <c r="K174" s="553"/>
    </row>
    <row r="175" spans="1:11" x14ac:dyDescent="0.25">
      <c r="A175" s="547"/>
      <c r="B175" s="555" t="s">
        <v>39</v>
      </c>
      <c r="C175" s="549"/>
      <c r="D175" s="550">
        <v>8</v>
      </c>
      <c r="E175" s="551">
        <v>8</v>
      </c>
      <c r="F175" s="550"/>
      <c r="G175" s="551"/>
      <c r="H175" s="550"/>
      <c r="I175" s="540"/>
      <c r="J175" s="552"/>
      <c r="K175" s="553"/>
    </row>
    <row r="176" spans="1:11" x14ac:dyDescent="0.25">
      <c r="A176" s="547"/>
      <c r="B176" s="555" t="s">
        <v>32</v>
      </c>
      <c r="C176" s="549"/>
      <c r="D176" s="550">
        <v>15</v>
      </c>
      <c r="E176" s="551">
        <v>15</v>
      </c>
      <c r="F176" s="550"/>
      <c r="G176" s="551"/>
      <c r="H176" s="550"/>
      <c r="I176" s="540"/>
      <c r="J176" s="552"/>
      <c r="K176" s="553"/>
    </row>
    <row r="177" spans="1:11" x14ac:dyDescent="0.25">
      <c r="A177" s="547"/>
      <c r="B177" s="555" t="s">
        <v>134</v>
      </c>
      <c r="C177" s="549"/>
      <c r="D177" s="550">
        <v>10</v>
      </c>
      <c r="E177" s="551">
        <v>10</v>
      </c>
      <c r="F177" s="550"/>
      <c r="G177" s="551"/>
      <c r="H177" s="550"/>
      <c r="I177" s="540"/>
      <c r="J177" s="552"/>
      <c r="K177" s="553"/>
    </row>
    <row r="178" spans="1:11" x14ac:dyDescent="0.25">
      <c r="A178" s="547"/>
      <c r="B178" s="555" t="s">
        <v>83</v>
      </c>
      <c r="C178" s="549"/>
      <c r="D178" s="550">
        <v>0.3</v>
      </c>
      <c r="E178" s="551">
        <v>0.3</v>
      </c>
      <c r="F178" s="550"/>
      <c r="G178" s="551"/>
      <c r="H178" s="550"/>
      <c r="I178" s="540"/>
      <c r="J178" s="552"/>
      <c r="K178" s="553"/>
    </row>
    <row r="179" spans="1:11" x14ac:dyDescent="0.25">
      <c r="A179" s="547"/>
      <c r="B179" s="555" t="s">
        <v>64</v>
      </c>
      <c r="C179" s="549"/>
      <c r="D179" s="550">
        <v>0.6</v>
      </c>
      <c r="E179" s="551">
        <v>0.6</v>
      </c>
      <c r="F179" s="550"/>
      <c r="G179" s="559"/>
      <c r="H179" s="575"/>
      <c r="I179" s="540"/>
      <c r="J179" s="552"/>
      <c r="K179" s="553"/>
    </row>
    <row r="180" spans="1:11" x14ac:dyDescent="0.25">
      <c r="A180" s="547"/>
      <c r="B180" s="555" t="s">
        <v>135</v>
      </c>
      <c r="C180" s="549"/>
      <c r="D180" s="550">
        <v>20</v>
      </c>
      <c r="E180" s="551">
        <v>20</v>
      </c>
      <c r="F180" s="550"/>
      <c r="G180" s="551"/>
      <c r="H180" s="550"/>
      <c r="I180" s="540"/>
      <c r="J180" s="552"/>
      <c r="K180" s="553"/>
    </row>
    <row r="181" spans="1:11" x14ac:dyDescent="0.25">
      <c r="A181" s="584" t="s">
        <v>171</v>
      </c>
      <c r="B181" s="548"/>
      <c r="C181" s="549">
        <v>15</v>
      </c>
      <c r="D181" s="550">
        <v>15</v>
      </c>
      <c r="E181" s="551">
        <v>15</v>
      </c>
      <c r="F181" s="549">
        <v>0.3</v>
      </c>
      <c r="G181" s="585">
        <v>0.1</v>
      </c>
      <c r="H181" s="585">
        <v>5</v>
      </c>
      <c r="I181" s="567">
        <v>22</v>
      </c>
      <c r="J181" s="568"/>
      <c r="K181" s="546"/>
    </row>
    <row r="182" spans="1:11" x14ac:dyDescent="0.25">
      <c r="A182" s="131" t="s">
        <v>136</v>
      </c>
      <c r="B182" s="132"/>
      <c r="C182" s="142" t="s">
        <v>412</v>
      </c>
      <c r="D182" s="141"/>
      <c r="E182" s="142"/>
      <c r="F182" s="217">
        <v>0.05</v>
      </c>
      <c r="G182" s="142">
        <v>0.01</v>
      </c>
      <c r="H182" s="141">
        <v>6.5</v>
      </c>
      <c r="I182" s="217">
        <v>26</v>
      </c>
      <c r="J182" s="218"/>
      <c r="K182" s="140" t="s">
        <v>138</v>
      </c>
    </row>
    <row r="183" spans="1:11" x14ac:dyDescent="0.25">
      <c r="A183" s="131"/>
      <c r="B183" s="132" t="s">
        <v>38</v>
      </c>
      <c r="C183" s="142"/>
      <c r="D183" s="141">
        <v>0.35</v>
      </c>
      <c r="E183" s="142">
        <v>0.35</v>
      </c>
      <c r="F183" s="217"/>
      <c r="G183" s="142"/>
      <c r="H183" s="141"/>
      <c r="I183" s="217"/>
      <c r="J183" s="218"/>
      <c r="K183" s="140"/>
    </row>
    <row r="184" spans="1:11" x14ac:dyDescent="0.25">
      <c r="A184" s="131"/>
      <c r="B184" s="132" t="s">
        <v>39</v>
      </c>
      <c r="C184" s="142"/>
      <c r="D184" s="141">
        <v>5</v>
      </c>
      <c r="E184" s="142">
        <v>5</v>
      </c>
      <c r="F184" s="217"/>
      <c r="G184" s="142"/>
      <c r="H184" s="217"/>
      <c r="I184" s="217"/>
      <c r="J184" s="218"/>
      <c r="K184" s="140"/>
    </row>
    <row r="185" spans="1:11" ht="15.75" thickBot="1" x14ac:dyDescent="0.3">
      <c r="A185" s="131"/>
      <c r="B185" s="144" t="s">
        <v>40</v>
      </c>
      <c r="C185" s="142"/>
      <c r="D185" s="142">
        <v>120</v>
      </c>
      <c r="E185" s="142">
        <v>120</v>
      </c>
      <c r="F185" s="142"/>
      <c r="G185" s="141"/>
      <c r="H185" s="142"/>
      <c r="I185" s="141"/>
      <c r="J185" s="218"/>
      <c r="K185" s="140"/>
    </row>
    <row r="186" spans="1:11" ht="15.75" thickBot="1" x14ac:dyDescent="0.3">
      <c r="A186" s="562" t="s">
        <v>48</v>
      </c>
      <c r="B186" s="580"/>
      <c r="C186" s="533">
        <v>478</v>
      </c>
      <c r="D186" s="653"/>
      <c r="E186" s="563"/>
      <c r="F186" s="588">
        <f>SUM(F165:F185)</f>
        <v>16.650000000000002</v>
      </c>
      <c r="G186" s="588">
        <f>SUM(G165:G185)</f>
        <v>9.8849999999999998</v>
      </c>
      <c r="H186" s="588">
        <f>SUM(H165:H185)</f>
        <v>45.4</v>
      </c>
      <c r="I186" s="588">
        <f>SUM(I165:I185)</f>
        <v>339</v>
      </c>
      <c r="J186" s="588">
        <f>SUM(J165:J185)</f>
        <v>3.3599999999999994</v>
      </c>
      <c r="K186" s="537"/>
    </row>
    <row r="187" spans="1:11" ht="15.75" thickBot="1" x14ac:dyDescent="0.3">
      <c r="A187" s="597" t="s">
        <v>94</v>
      </c>
      <c r="B187" s="598"/>
      <c r="C187" s="654">
        <f>C120+C123+C164+C186</f>
        <v>1552.5</v>
      </c>
      <c r="D187" s="600"/>
      <c r="E187" s="601"/>
      <c r="F187" s="655">
        <f>F120+F123+F164+F186</f>
        <v>54.320000000000007</v>
      </c>
      <c r="G187" s="655">
        <f t="shared" ref="G187:I187" si="4">G120+G123+G164+G186</f>
        <v>51.55833333333333</v>
      </c>
      <c r="H187" s="655">
        <f t="shared" si="4"/>
        <v>197.55</v>
      </c>
      <c r="I187" s="655">
        <f t="shared" si="4"/>
        <v>1469</v>
      </c>
      <c r="J187" s="655">
        <f>J120+J123+J164+J186</f>
        <v>32.661666666666662</v>
      </c>
      <c r="K187" s="656"/>
    </row>
    <row r="188" spans="1:11" x14ac:dyDescent="0.25">
      <c r="A188" s="501"/>
      <c r="B188" s="624"/>
      <c r="C188" s="604"/>
      <c r="D188" s="605"/>
      <c r="E188" s="550"/>
      <c r="F188" s="657"/>
      <c r="G188" s="658"/>
      <c r="H188" s="658"/>
      <c r="I188" s="659"/>
      <c r="J188" s="660"/>
      <c r="K188" s="548"/>
    </row>
    <row r="189" spans="1:11" ht="15.75" thickBot="1" x14ac:dyDescent="0.3">
      <c r="A189" s="501" t="s">
        <v>139</v>
      </c>
      <c r="B189" s="502"/>
      <c r="C189" s="503"/>
      <c r="D189" s="504"/>
      <c r="G189" s="506"/>
      <c r="H189" s="506"/>
      <c r="J189" s="607"/>
      <c r="K189" s="529"/>
    </row>
    <row r="190" spans="1:11" ht="24.75" x14ac:dyDescent="0.25">
      <c r="A190" s="509" t="s">
        <v>8</v>
      </c>
      <c r="B190" s="510"/>
      <c r="C190" s="511" t="s">
        <v>9</v>
      </c>
      <c r="D190" s="513" t="s">
        <v>10</v>
      </c>
      <c r="E190" s="513" t="s">
        <v>10</v>
      </c>
      <c r="F190" s="1213" t="s">
        <v>382</v>
      </c>
      <c r="G190" s="1214"/>
      <c r="H190" s="1215"/>
      <c r="I190" s="514" t="s">
        <v>12</v>
      </c>
      <c r="J190" s="609" t="s">
        <v>383</v>
      </c>
      <c r="K190" s="516" t="s">
        <v>14</v>
      </c>
    </row>
    <row r="191" spans="1:11" ht="15.75" thickBot="1" x14ac:dyDescent="0.3">
      <c r="A191" s="517" t="s">
        <v>15</v>
      </c>
      <c r="B191" s="518"/>
      <c r="C191" s="519" t="s">
        <v>16</v>
      </c>
      <c r="D191" s="521" t="s">
        <v>17</v>
      </c>
      <c r="E191" s="521" t="s">
        <v>17</v>
      </c>
      <c r="F191" s="522"/>
      <c r="G191" s="523"/>
      <c r="H191" s="523"/>
      <c r="I191" s="525" t="s">
        <v>385</v>
      </c>
      <c r="J191" s="526"/>
      <c r="K191" s="546"/>
    </row>
    <row r="192" spans="1:11" ht="15.75" thickBot="1" x14ac:dyDescent="0.3">
      <c r="A192" s="569"/>
      <c r="B192" s="548"/>
      <c r="C192" s="554"/>
      <c r="D192" s="551" t="s">
        <v>19</v>
      </c>
      <c r="E192" s="551" t="s">
        <v>20</v>
      </c>
      <c r="F192" s="539" t="s">
        <v>21</v>
      </c>
      <c r="G192" s="539" t="s">
        <v>22</v>
      </c>
      <c r="H192" s="573" t="s">
        <v>23</v>
      </c>
      <c r="I192" s="514" t="s">
        <v>24</v>
      </c>
      <c r="J192" s="515" t="s">
        <v>25</v>
      </c>
      <c r="K192" s="537"/>
    </row>
    <row r="193" spans="1:11" x14ac:dyDescent="0.25">
      <c r="A193" s="509"/>
      <c r="B193" s="538" t="s">
        <v>26</v>
      </c>
      <c r="C193" s="539"/>
      <c r="D193" s="661"/>
      <c r="E193" s="541"/>
      <c r="F193" s="614"/>
      <c r="G193" s="615"/>
      <c r="H193" s="662"/>
      <c r="I193" s="616"/>
      <c r="J193" s="596"/>
      <c r="K193" s="546"/>
    </row>
    <row r="194" spans="1:11" ht="24.75" x14ac:dyDescent="0.25">
      <c r="A194" s="547" t="s">
        <v>140</v>
      </c>
      <c r="B194" s="548"/>
      <c r="C194" s="549" t="s">
        <v>402</v>
      </c>
      <c r="D194" s="540"/>
      <c r="E194" s="551"/>
      <c r="F194" s="540">
        <v>6.7</v>
      </c>
      <c r="G194" s="551">
        <v>9.8000000000000007</v>
      </c>
      <c r="H194" s="551">
        <v>23</v>
      </c>
      <c r="I194" s="540">
        <v>207</v>
      </c>
      <c r="J194" s="552">
        <v>0.23</v>
      </c>
      <c r="K194" s="553" t="s">
        <v>413</v>
      </c>
    </row>
    <row r="195" spans="1:11" x14ac:dyDescent="0.25">
      <c r="A195" s="547"/>
      <c r="B195" s="548" t="s">
        <v>142</v>
      </c>
      <c r="C195" s="549"/>
      <c r="D195" s="540">
        <v>31</v>
      </c>
      <c r="E195" s="551">
        <v>31</v>
      </c>
      <c r="F195" s="540"/>
      <c r="G195" s="551"/>
      <c r="H195" s="551"/>
      <c r="I195" s="550"/>
      <c r="J195" s="552"/>
      <c r="K195" s="553"/>
    </row>
    <row r="196" spans="1:11" x14ac:dyDescent="0.25">
      <c r="A196" s="547"/>
      <c r="B196" s="548" t="s">
        <v>32</v>
      </c>
      <c r="C196" s="554"/>
      <c r="D196" s="540">
        <v>100</v>
      </c>
      <c r="E196" s="551">
        <v>100</v>
      </c>
      <c r="F196" s="540"/>
      <c r="G196" s="551"/>
      <c r="H196" s="551"/>
      <c r="I196" s="550"/>
      <c r="J196" s="552"/>
      <c r="K196" s="553"/>
    </row>
    <row r="197" spans="1:11" x14ac:dyDescent="0.25">
      <c r="A197" s="547"/>
      <c r="B197" s="548" t="s">
        <v>77</v>
      </c>
      <c r="C197" s="554"/>
      <c r="D197" s="540">
        <v>76</v>
      </c>
      <c r="E197" s="551">
        <v>76</v>
      </c>
      <c r="F197" s="540"/>
      <c r="G197" s="551"/>
      <c r="H197" s="551"/>
      <c r="I197" s="550"/>
      <c r="J197" s="552"/>
      <c r="K197" s="553"/>
    </row>
    <row r="198" spans="1:11" x14ac:dyDescent="0.25">
      <c r="A198" s="547"/>
      <c r="B198" s="548" t="s">
        <v>39</v>
      </c>
      <c r="C198" s="549"/>
      <c r="D198" s="540">
        <v>5</v>
      </c>
      <c r="E198" s="551">
        <v>5</v>
      </c>
      <c r="F198" s="540"/>
      <c r="G198" s="551"/>
      <c r="H198" s="551"/>
      <c r="I198" s="550"/>
      <c r="J198" s="552"/>
      <c r="K198" s="553"/>
    </row>
    <row r="199" spans="1:11" x14ac:dyDescent="0.25">
      <c r="A199" s="547"/>
      <c r="B199" s="555" t="s">
        <v>31</v>
      </c>
      <c r="C199" s="549"/>
      <c r="D199" s="540">
        <v>1</v>
      </c>
      <c r="E199" s="551">
        <v>1</v>
      </c>
      <c r="F199" s="540"/>
      <c r="G199" s="551"/>
      <c r="H199" s="551"/>
      <c r="I199" s="550"/>
      <c r="J199" s="552"/>
      <c r="K199" s="553"/>
    </row>
    <row r="200" spans="1:11" x14ac:dyDescent="0.25">
      <c r="A200" s="547"/>
      <c r="B200" s="555" t="s">
        <v>34</v>
      </c>
      <c r="C200" s="549"/>
      <c r="D200" s="540">
        <v>5</v>
      </c>
      <c r="E200" s="551">
        <v>5</v>
      </c>
      <c r="F200" s="540"/>
      <c r="G200" s="551"/>
      <c r="H200" s="551"/>
      <c r="I200" s="550"/>
      <c r="J200" s="552"/>
      <c r="K200" s="553"/>
    </row>
    <row r="201" spans="1:11" x14ac:dyDescent="0.25">
      <c r="A201" s="557" t="s">
        <v>143</v>
      </c>
      <c r="B201" s="548"/>
      <c r="C201" s="549">
        <v>180</v>
      </c>
      <c r="D201" s="559"/>
      <c r="E201" s="559"/>
      <c r="F201" s="540">
        <v>1.2</v>
      </c>
      <c r="G201" s="551">
        <v>1.3416666666666668</v>
      </c>
      <c r="H201" s="551">
        <v>12</v>
      </c>
      <c r="I201" s="540">
        <v>65</v>
      </c>
      <c r="J201" s="552">
        <v>0.19166666666666668</v>
      </c>
      <c r="K201" s="553" t="s">
        <v>414</v>
      </c>
    </row>
    <row r="202" spans="1:11" x14ac:dyDescent="0.25">
      <c r="A202" s="557"/>
      <c r="B202" s="548" t="s">
        <v>145</v>
      </c>
      <c r="C202" s="549"/>
      <c r="D202" s="551">
        <v>3</v>
      </c>
      <c r="E202" s="551">
        <v>3</v>
      </c>
      <c r="F202" s="540"/>
      <c r="G202" s="540"/>
      <c r="H202" s="540"/>
      <c r="I202" s="540"/>
      <c r="J202" s="552"/>
      <c r="K202" s="553"/>
    </row>
    <row r="203" spans="1:11" x14ac:dyDescent="0.25">
      <c r="A203" s="557"/>
      <c r="B203" s="548" t="s">
        <v>39</v>
      </c>
      <c r="C203" s="549"/>
      <c r="D203" s="551">
        <v>10</v>
      </c>
      <c r="E203" s="551">
        <v>10</v>
      </c>
      <c r="F203" s="540"/>
      <c r="G203" s="540"/>
      <c r="H203" s="540"/>
      <c r="I203" s="540"/>
      <c r="J203" s="552"/>
      <c r="K203" s="553"/>
    </row>
    <row r="204" spans="1:11" x14ac:dyDescent="0.25">
      <c r="A204" s="617"/>
      <c r="B204" s="555" t="s">
        <v>32</v>
      </c>
      <c r="C204" s="549"/>
      <c r="D204" s="551">
        <v>90</v>
      </c>
      <c r="E204" s="551">
        <v>90</v>
      </c>
      <c r="F204" s="540"/>
      <c r="G204" s="551"/>
      <c r="H204" s="551"/>
      <c r="I204" s="540"/>
      <c r="J204" s="552"/>
      <c r="K204" s="553"/>
    </row>
    <row r="205" spans="1:11" x14ac:dyDescent="0.25">
      <c r="A205" s="617"/>
      <c r="B205" s="555" t="s">
        <v>40</v>
      </c>
      <c r="C205" s="549"/>
      <c r="D205" s="551">
        <v>108</v>
      </c>
      <c r="E205" s="551">
        <v>108</v>
      </c>
      <c r="F205" s="540"/>
      <c r="G205" s="551"/>
      <c r="H205" s="551"/>
      <c r="I205" s="540"/>
      <c r="J205" s="552"/>
      <c r="K205" s="553"/>
    </row>
    <row r="206" spans="1:11" x14ac:dyDescent="0.25">
      <c r="A206" s="557" t="s">
        <v>41</v>
      </c>
      <c r="B206" s="548"/>
      <c r="C206" s="554" t="s">
        <v>392</v>
      </c>
      <c r="D206" s="558"/>
      <c r="E206" s="559"/>
      <c r="F206" s="540">
        <v>2.2999999999999998</v>
      </c>
      <c r="G206" s="551">
        <v>4.5</v>
      </c>
      <c r="H206" s="550">
        <v>15.4</v>
      </c>
      <c r="I206" s="540">
        <v>111</v>
      </c>
      <c r="J206" s="552"/>
      <c r="K206" s="553" t="s">
        <v>43</v>
      </c>
    </row>
    <row r="207" spans="1:11" x14ac:dyDescent="0.25">
      <c r="A207" s="557"/>
      <c r="B207" s="548" t="s">
        <v>44</v>
      </c>
      <c r="C207" s="554"/>
      <c r="D207" s="540">
        <v>30</v>
      </c>
      <c r="E207" s="551">
        <v>30</v>
      </c>
      <c r="F207" s="540"/>
      <c r="G207" s="551"/>
      <c r="H207" s="551"/>
      <c r="I207" s="540"/>
      <c r="J207" s="552"/>
      <c r="K207" s="553"/>
    </row>
    <row r="208" spans="1:11" ht="15.75" thickBot="1" x14ac:dyDescent="0.3">
      <c r="A208" s="557"/>
      <c r="B208" s="548" t="s">
        <v>34</v>
      </c>
      <c r="C208" s="554"/>
      <c r="D208" s="540">
        <v>5</v>
      </c>
      <c r="E208" s="551">
        <v>5</v>
      </c>
      <c r="F208" s="540" t="s">
        <v>45</v>
      </c>
      <c r="G208" s="551"/>
      <c r="H208" s="551"/>
      <c r="I208" s="540"/>
      <c r="J208" s="552"/>
      <c r="K208" s="553"/>
    </row>
    <row r="209" spans="1:11" ht="15.75" thickBot="1" x14ac:dyDescent="0.3">
      <c r="A209" s="562" t="s">
        <v>48</v>
      </c>
      <c r="B209" s="663"/>
      <c r="C209" s="664">
        <v>420</v>
      </c>
      <c r="D209" s="653"/>
      <c r="E209" s="563"/>
      <c r="F209" s="564">
        <f>SUM(F193:F208)</f>
        <v>10.199999999999999</v>
      </c>
      <c r="G209" s="564">
        <f t="shared" ref="G209:J209" si="5">SUM(G193:G208)</f>
        <v>15.641666666666667</v>
      </c>
      <c r="H209" s="564">
        <f t="shared" si="5"/>
        <v>50.4</v>
      </c>
      <c r="I209" s="564">
        <f t="shared" si="5"/>
        <v>383</v>
      </c>
      <c r="J209" s="564">
        <f t="shared" si="5"/>
        <v>0.42166666666666669</v>
      </c>
      <c r="K209" s="589"/>
    </row>
    <row r="210" spans="1:11" x14ac:dyDescent="0.25">
      <c r="A210" s="584"/>
      <c r="B210" s="624" t="s">
        <v>49</v>
      </c>
      <c r="C210" s="539"/>
      <c r="D210" s="550"/>
      <c r="E210" s="551"/>
      <c r="F210" s="539"/>
      <c r="G210" s="560"/>
      <c r="H210" s="539"/>
      <c r="I210" s="587"/>
      <c r="J210" s="596"/>
      <c r="K210" s="546"/>
    </row>
    <row r="211" spans="1:11" ht="15.75" thickBot="1" x14ac:dyDescent="0.3">
      <c r="A211" s="569" t="s">
        <v>50</v>
      </c>
      <c r="B211" s="570"/>
      <c r="C211" s="549">
        <v>90</v>
      </c>
      <c r="D211" s="551">
        <v>90</v>
      </c>
      <c r="E211" s="551">
        <v>90</v>
      </c>
      <c r="F211" s="554">
        <v>0.75</v>
      </c>
      <c r="G211" s="551">
        <v>0</v>
      </c>
      <c r="H211" s="550">
        <v>8</v>
      </c>
      <c r="I211" s="567">
        <v>35</v>
      </c>
      <c r="J211" s="552">
        <v>3</v>
      </c>
      <c r="K211" s="546" t="s">
        <v>393</v>
      </c>
    </row>
    <row r="212" spans="1:11" ht="15.75" thickBot="1" x14ac:dyDescent="0.3">
      <c r="A212" s="562" t="s">
        <v>48</v>
      </c>
      <c r="B212" s="580"/>
      <c r="C212" s="533">
        <v>90</v>
      </c>
      <c r="D212" s="563"/>
      <c r="E212" s="571"/>
      <c r="F212" s="622">
        <f>SUM(F211)</f>
        <v>0.75</v>
      </c>
      <c r="G212" s="622">
        <f t="shared" ref="G212:J212" si="6">SUM(G211)</f>
        <v>0</v>
      </c>
      <c r="H212" s="622">
        <f t="shared" si="6"/>
        <v>8</v>
      </c>
      <c r="I212" s="622">
        <f t="shared" si="6"/>
        <v>35</v>
      </c>
      <c r="J212" s="622">
        <f t="shared" si="6"/>
        <v>3</v>
      </c>
      <c r="K212" s="589"/>
    </row>
    <row r="213" spans="1:11" x14ac:dyDescent="0.25">
      <c r="A213" s="509"/>
      <c r="B213" s="538" t="s">
        <v>52</v>
      </c>
      <c r="C213" s="539"/>
      <c r="D213" s="661"/>
      <c r="E213" s="572"/>
      <c r="F213" s="511"/>
      <c r="G213" s="539"/>
      <c r="H213" s="573"/>
      <c r="I213" s="514"/>
      <c r="J213" s="596"/>
      <c r="K213" s="546"/>
    </row>
    <row r="214" spans="1:11" x14ac:dyDescent="0.25">
      <c r="A214" s="106" t="s">
        <v>146</v>
      </c>
      <c r="B214" s="107"/>
      <c r="C214" s="108">
        <v>60</v>
      </c>
      <c r="D214" s="179"/>
      <c r="E214" s="180"/>
      <c r="F214" s="109">
        <v>0.75</v>
      </c>
      <c r="G214" s="110">
        <v>0.06</v>
      </c>
      <c r="H214" s="109">
        <v>8.5</v>
      </c>
      <c r="I214" s="110">
        <v>38.29</v>
      </c>
      <c r="J214" s="181">
        <v>1.9</v>
      </c>
      <c r="K214" s="113" t="s">
        <v>147</v>
      </c>
    </row>
    <row r="215" spans="1:11" x14ac:dyDescent="0.25">
      <c r="A215" s="106"/>
      <c r="B215" s="114" t="s">
        <v>148</v>
      </c>
      <c r="C215" s="182"/>
      <c r="D215" s="183">
        <v>61.2</v>
      </c>
      <c r="E215" s="108">
        <v>60</v>
      </c>
      <c r="F215" s="109"/>
      <c r="G215" s="110"/>
      <c r="H215" s="109"/>
      <c r="I215" s="110"/>
      <c r="J215" s="184"/>
      <c r="K215" s="185"/>
    </row>
    <row r="216" spans="1:11" ht="24.75" x14ac:dyDescent="0.25">
      <c r="A216" s="569" t="s">
        <v>149</v>
      </c>
      <c r="B216" s="548"/>
      <c r="C216" s="549" t="s">
        <v>415</v>
      </c>
      <c r="D216" s="550"/>
      <c r="E216" s="551"/>
      <c r="F216" s="554">
        <v>9.9</v>
      </c>
      <c r="G216" s="551">
        <v>6.7</v>
      </c>
      <c r="H216" s="550">
        <v>15.9</v>
      </c>
      <c r="I216" s="567">
        <v>164</v>
      </c>
      <c r="J216" s="552">
        <v>5.88</v>
      </c>
      <c r="K216" s="546" t="s">
        <v>416</v>
      </c>
    </row>
    <row r="217" spans="1:11" x14ac:dyDescent="0.25">
      <c r="A217" s="569"/>
      <c r="B217" s="548" t="s">
        <v>59</v>
      </c>
      <c r="C217" s="549"/>
      <c r="D217" s="550">
        <v>30.98</v>
      </c>
      <c r="E217" s="551">
        <v>22.8</v>
      </c>
      <c r="F217" s="560"/>
      <c r="G217" s="551"/>
      <c r="H217" s="550"/>
      <c r="I217" s="567"/>
      <c r="J217" s="552"/>
      <c r="K217" s="546"/>
    </row>
    <row r="218" spans="1:11" x14ac:dyDescent="0.25">
      <c r="A218" s="569"/>
      <c r="B218" s="548" t="s">
        <v>63</v>
      </c>
      <c r="C218" s="549"/>
      <c r="D218" s="550">
        <v>2.38</v>
      </c>
      <c r="E218" s="551">
        <v>2</v>
      </c>
      <c r="F218" s="560"/>
      <c r="G218" s="551"/>
      <c r="H218" s="550"/>
      <c r="I218" s="567"/>
      <c r="J218" s="552"/>
      <c r="K218" s="546"/>
    </row>
    <row r="219" spans="1:11" x14ac:dyDescent="0.25">
      <c r="A219" s="569"/>
      <c r="B219" s="548" t="s">
        <v>30</v>
      </c>
      <c r="C219" s="549"/>
      <c r="D219" s="550">
        <v>2.2999999999999998</v>
      </c>
      <c r="E219" s="551">
        <v>2</v>
      </c>
      <c r="F219" s="560"/>
      <c r="G219" s="551"/>
      <c r="H219" s="550"/>
      <c r="I219" s="567"/>
      <c r="J219" s="552"/>
      <c r="K219" s="546"/>
    </row>
    <row r="220" spans="1:11" x14ac:dyDescent="0.25">
      <c r="A220" s="569"/>
      <c r="B220" s="548" t="s">
        <v>153</v>
      </c>
      <c r="C220" s="549"/>
      <c r="D220" s="550">
        <v>2.2999999999999998</v>
      </c>
      <c r="E220" s="551">
        <v>2.2999999999999998</v>
      </c>
      <c r="F220" s="560"/>
      <c r="G220" s="551"/>
      <c r="H220" s="550"/>
      <c r="I220" s="567"/>
      <c r="J220" s="552"/>
      <c r="K220" s="546"/>
    </row>
    <row r="221" spans="1:11" x14ac:dyDescent="0.25">
      <c r="A221" s="569"/>
      <c r="B221" s="548" t="s">
        <v>33</v>
      </c>
      <c r="C221" s="549"/>
      <c r="D221" s="550"/>
      <c r="E221" s="551">
        <v>26.8</v>
      </c>
      <c r="F221" s="560"/>
      <c r="G221" s="551"/>
      <c r="H221" s="550"/>
      <c r="I221" s="567"/>
      <c r="J221" s="552"/>
      <c r="K221" s="546"/>
    </row>
    <row r="222" spans="1:11" x14ac:dyDescent="0.25">
      <c r="A222" s="569"/>
      <c r="B222" s="548"/>
      <c r="C222" s="549"/>
      <c r="D222" s="550"/>
      <c r="E222" s="551"/>
      <c r="F222" s="560"/>
      <c r="G222" s="551"/>
      <c r="H222" s="550"/>
      <c r="I222" s="567"/>
      <c r="J222" s="552"/>
      <c r="K222" s="546"/>
    </row>
    <row r="223" spans="1:11" x14ac:dyDescent="0.25">
      <c r="A223" s="569"/>
      <c r="B223" s="548" t="s">
        <v>60</v>
      </c>
      <c r="C223" s="549"/>
      <c r="D223" s="550">
        <v>66.8</v>
      </c>
      <c r="E223" s="551">
        <v>40</v>
      </c>
      <c r="F223" s="560"/>
      <c r="G223" s="551"/>
      <c r="H223" s="550"/>
      <c r="I223" s="567"/>
      <c r="J223" s="552"/>
      <c r="K223" s="546"/>
    </row>
    <row r="224" spans="1:11" x14ac:dyDescent="0.25">
      <c r="A224" s="569"/>
      <c r="B224" s="555" t="s">
        <v>154</v>
      </c>
      <c r="C224" s="549"/>
      <c r="D224" s="550">
        <v>16.2</v>
      </c>
      <c r="E224" s="551">
        <v>16</v>
      </c>
      <c r="F224" s="560"/>
      <c r="G224" s="551"/>
      <c r="H224" s="550"/>
      <c r="I224" s="567"/>
      <c r="J224" s="552"/>
      <c r="K224" s="546"/>
    </row>
    <row r="225" spans="1:11" x14ac:dyDescent="0.25">
      <c r="A225" s="569"/>
      <c r="B225" s="548" t="s">
        <v>62</v>
      </c>
      <c r="C225" s="549"/>
      <c r="D225" s="550">
        <v>10.64</v>
      </c>
      <c r="E225" s="551">
        <v>8</v>
      </c>
      <c r="F225" s="560"/>
      <c r="G225" s="551"/>
      <c r="H225" s="550"/>
      <c r="I225" s="567"/>
      <c r="J225" s="552"/>
      <c r="K225" s="546"/>
    </row>
    <row r="226" spans="1:11" x14ac:dyDescent="0.25">
      <c r="A226" s="569"/>
      <c r="B226" s="555" t="s">
        <v>63</v>
      </c>
      <c r="C226" s="549"/>
      <c r="D226" s="550">
        <v>9.52</v>
      </c>
      <c r="E226" s="551">
        <v>8</v>
      </c>
      <c r="F226" s="560"/>
      <c r="G226" s="551"/>
      <c r="H226" s="550"/>
      <c r="I226" s="567"/>
      <c r="J226" s="552"/>
      <c r="K226" s="546"/>
    </row>
    <row r="227" spans="1:11" x14ac:dyDescent="0.25">
      <c r="A227" s="569"/>
      <c r="B227" s="555" t="s">
        <v>64</v>
      </c>
      <c r="C227" s="549"/>
      <c r="D227" s="550">
        <v>4</v>
      </c>
      <c r="E227" s="551">
        <v>4</v>
      </c>
      <c r="F227" s="560"/>
      <c r="G227" s="551"/>
      <c r="H227" s="550"/>
      <c r="I227" s="567"/>
      <c r="J227" s="552"/>
      <c r="K227" s="546"/>
    </row>
    <row r="228" spans="1:11" x14ac:dyDescent="0.25">
      <c r="A228" s="569"/>
      <c r="B228" s="555" t="s">
        <v>31</v>
      </c>
      <c r="C228" s="549"/>
      <c r="D228" s="550">
        <v>1</v>
      </c>
      <c r="E228" s="551">
        <v>1</v>
      </c>
      <c r="F228" s="560"/>
      <c r="G228" s="551"/>
      <c r="H228" s="550"/>
      <c r="I228" s="567"/>
      <c r="J228" s="552"/>
      <c r="K228" s="546"/>
    </row>
    <row r="229" spans="1:11" x14ac:dyDescent="0.25">
      <c r="A229" s="569"/>
      <c r="B229" s="555" t="s">
        <v>40</v>
      </c>
      <c r="C229" s="549"/>
      <c r="D229" s="550">
        <v>144</v>
      </c>
      <c r="E229" s="551">
        <v>144</v>
      </c>
      <c r="F229" s="560"/>
      <c r="G229" s="551"/>
      <c r="H229" s="550"/>
      <c r="I229" s="567"/>
      <c r="J229" s="552"/>
      <c r="K229" s="546"/>
    </row>
    <row r="230" spans="1:11" ht="24.75" x14ac:dyDescent="0.25">
      <c r="A230" s="547" t="s">
        <v>155</v>
      </c>
      <c r="B230" s="548"/>
      <c r="C230" s="549">
        <v>80</v>
      </c>
      <c r="D230" s="550"/>
      <c r="E230" s="551"/>
      <c r="F230" s="540">
        <v>11</v>
      </c>
      <c r="G230" s="551">
        <v>8.93</v>
      </c>
      <c r="H230" s="550">
        <v>9</v>
      </c>
      <c r="I230" s="540">
        <v>160</v>
      </c>
      <c r="J230" s="552">
        <v>0.44999999999999996</v>
      </c>
      <c r="K230" s="553" t="s">
        <v>417</v>
      </c>
    </row>
    <row r="231" spans="1:11" x14ac:dyDescent="0.25">
      <c r="A231" s="547"/>
      <c r="B231" s="555" t="s">
        <v>157</v>
      </c>
      <c r="C231" s="549"/>
      <c r="D231" s="551">
        <v>96.92</v>
      </c>
      <c r="E231" s="551">
        <v>63</v>
      </c>
      <c r="F231" s="550"/>
      <c r="G231" s="551"/>
      <c r="H231" s="551"/>
      <c r="I231" s="540"/>
      <c r="J231" s="552"/>
      <c r="K231" s="553"/>
    </row>
    <row r="232" spans="1:11" x14ac:dyDescent="0.25">
      <c r="A232" s="547"/>
      <c r="B232" s="555" t="s">
        <v>62</v>
      </c>
      <c r="C232" s="549"/>
      <c r="D232" s="550">
        <v>26.6</v>
      </c>
      <c r="E232" s="551">
        <v>20</v>
      </c>
      <c r="F232" s="551"/>
      <c r="G232" s="551"/>
      <c r="H232" s="551"/>
      <c r="I232" s="551"/>
      <c r="J232" s="552"/>
      <c r="K232" s="553"/>
    </row>
    <row r="233" spans="1:11" x14ac:dyDescent="0.25">
      <c r="A233" s="547"/>
      <c r="B233" s="555" t="s">
        <v>63</v>
      </c>
      <c r="C233" s="549"/>
      <c r="D233" s="550">
        <v>13.69</v>
      </c>
      <c r="E233" s="551">
        <v>11.5</v>
      </c>
      <c r="F233" s="550"/>
      <c r="G233" s="551"/>
      <c r="H233" s="550"/>
      <c r="I233" s="540"/>
      <c r="J233" s="552"/>
      <c r="K233" s="553"/>
    </row>
    <row r="234" spans="1:11" x14ac:dyDescent="0.25">
      <c r="A234" s="547"/>
      <c r="B234" s="555" t="s">
        <v>30</v>
      </c>
      <c r="C234" s="549"/>
      <c r="D234" s="550">
        <v>2.4</v>
      </c>
      <c r="E234" s="551">
        <v>2.4</v>
      </c>
      <c r="F234" s="550"/>
      <c r="G234" s="551"/>
      <c r="H234" s="550"/>
      <c r="I234" s="540"/>
      <c r="J234" s="552"/>
      <c r="K234" s="553"/>
    </row>
    <row r="235" spans="1:11" x14ac:dyDescent="0.25">
      <c r="A235" s="547"/>
      <c r="B235" s="555" t="s">
        <v>83</v>
      </c>
      <c r="C235" s="549"/>
      <c r="D235" s="550">
        <v>1</v>
      </c>
      <c r="E235" s="551">
        <v>1</v>
      </c>
      <c r="F235" s="550"/>
      <c r="G235" s="551"/>
      <c r="H235" s="550"/>
      <c r="I235" s="540"/>
      <c r="J235" s="552"/>
      <c r="K235" s="553"/>
    </row>
    <row r="236" spans="1:11" x14ac:dyDescent="0.25">
      <c r="A236" s="547"/>
      <c r="B236" s="555" t="s">
        <v>73</v>
      </c>
      <c r="C236" s="549"/>
      <c r="D236" s="550">
        <v>10</v>
      </c>
      <c r="E236" s="551">
        <v>10</v>
      </c>
      <c r="F236" s="550"/>
      <c r="G236" s="551"/>
      <c r="H236" s="550"/>
      <c r="I236" s="540"/>
      <c r="J236" s="552"/>
      <c r="K236" s="553"/>
    </row>
    <row r="237" spans="1:11" x14ac:dyDescent="0.25">
      <c r="A237" s="547"/>
      <c r="B237" s="555" t="s">
        <v>64</v>
      </c>
      <c r="C237" s="549"/>
      <c r="D237" s="550">
        <v>3</v>
      </c>
      <c r="E237" s="551">
        <v>3</v>
      </c>
      <c r="F237" s="550"/>
      <c r="G237" s="551"/>
      <c r="H237" s="550"/>
      <c r="I237" s="540"/>
      <c r="J237" s="552"/>
      <c r="K237" s="553"/>
    </row>
    <row r="238" spans="1:11" ht="24.75" x14ac:dyDescent="0.25">
      <c r="A238" s="547" t="s">
        <v>159</v>
      </c>
      <c r="B238" s="555"/>
      <c r="C238" s="549">
        <v>180</v>
      </c>
      <c r="D238" s="550"/>
      <c r="E238" s="551"/>
      <c r="F238" s="550">
        <v>3.6</v>
      </c>
      <c r="G238" s="551">
        <v>6.6</v>
      </c>
      <c r="H238" s="550">
        <v>14.4</v>
      </c>
      <c r="I238" s="540">
        <v>131</v>
      </c>
      <c r="J238" s="552">
        <v>8.9</v>
      </c>
      <c r="K238" s="553" t="s">
        <v>418</v>
      </c>
    </row>
    <row r="239" spans="1:11" x14ac:dyDescent="0.25">
      <c r="A239" s="547"/>
      <c r="B239" s="555" t="s">
        <v>72</v>
      </c>
      <c r="C239" s="549"/>
      <c r="D239" s="550">
        <v>65.25</v>
      </c>
      <c r="E239" s="551">
        <v>52.2</v>
      </c>
      <c r="F239" s="550"/>
      <c r="G239" s="551"/>
      <c r="H239" s="550"/>
      <c r="I239" s="540"/>
      <c r="J239" s="552"/>
      <c r="K239" s="559"/>
    </row>
    <row r="240" spans="1:11" x14ac:dyDescent="0.25">
      <c r="A240" s="547"/>
      <c r="B240" s="555" t="s">
        <v>60</v>
      </c>
      <c r="C240" s="549"/>
      <c r="D240" s="550">
        <v>100.7</v>
      </c>
      <c r="E240" s="551">
        <v>60.3</v>
      </c>
      <c r="F240" s="550"/>
      <c r="G240" s="551"/>
      <c r="H240" s="550"/>
      <c r="I240" s="540"/>
      <c r="J240" s="552"/>
      <c r="K240" s="553"/>
    </row>
    <row r="241" spans="1:11" x14ac:dyDescent="0.25">
      <c r="A241" s="547"/>
      <c r="B241" s="555" t="s">
        <v>63</v>
      </c>
      <c r="C241" s="549"/>
      <c r="D241" s="550">
        <v>25.7</v>
      </c>
      <c r="E241" s="551">
        <v>21.6</v>
      </c>
      <c r="F241" s="550"/>
      <c r="G241" s="551"/>
      <c r="H241" s="550"/>
      <c r="I241" s="540"/>
      <c r="J241" s="552"/>
      <c r="K241" s="553"/>
    </row>
    <row r="242" spans="1:11" x14ac:dyDescent="0.25">
      <c r="A242" s="547"/>
      <c r="B242" s="555" t="s">
        <v>62</v>
      </c>
      <c r="C242" s="549"/>
      <c r="D242" s="550">
        <v>47.88</v>
      </c>
      <c r="E242" s="551">
        <v>36</v>
      </c>
      <c r="F242" s="550"/>
      <c r="G242" s="551"/>
      <c r="H242" s="550"/>
      <c r="I242" s="540"/>
      <c r="J242" s="552"/>
      <c r="K242" s="553"/>
    </row>
    <row r="243" spans="1:11" x14ac:dyDescent="0.25">
      <c r="A243" s="547"/>
      <c r="B243" s="555" t="s">
        <v>64</v>
      </c>
      <c r="C243" s="549"/>
      <c r="D243" s="550">
        <v>1.5</v>
      </c>
      <c r="E243" s="551">
        <v>1.5</v>
      </c>
      <c r="F243" s="550"/>
      <c r="G243" s="551"/>
      <c r="H243" s="550"/>
      <c r="I243" s="540"/>
      <c r="J243" s="552"/>
      <c r="K243" s="553"/>
    </row>
    <row r="244" spans="1:11" x14ac:dyDescent="0.25">
      <c r="A244" s="547"/>
      <c r="B244" s="555" t="s">
        <v>419</v>
      </c>
      <c r="C244" s="549"/>
      <c r="D244" s="550"/>
      <c r="E244" s="551">
        <v>54</v>
      </c>
      <c r="F244" s="550"/>
      <c r="G244" s="551"/>
      <c r="H244" s="550"/>
      <c r="I244" s="540"/>
      <c r="J244" s="552"/>
      <c r="K244" s="553"/>
    </row>
    <row r="245" spans="1:11" x14ac:dyDescent="0.25">
      <c r="A245" s="547"/>
      <c r="B245" s="555" t="s">
        <v>73</v>
      </c>
      <c r="C245" s="549"/>
      <c r="D245" s="550">
        <v>2.7</v>
      </c>
      <c r="E245" s="551">
        <v>2.7</v>
      </c>
      <c r="F245" s="550"/>
      <c r="G245" s="551"/>
      <c r="H245" s="550"/>
      <c r="I245" s="540"/>
      <c r="J245" s="552"/>
      <c r="K245" s="553"/>
    </row>
    <row r="246" spans="1:11" x14ac:dyDescent="0.25">
      <c r="A246" s="547"/>
      <c r="B246" s="555" t="s">
        <v>34</v>
      </c>
      <c r="C246" s="549"/>
      <c r="D246" s="550">
        <v>3</v>
      </c>
      <c r="E246" s="551">
        <v>3</v>
      </c>
      <c r="F246" s="550"/>
      <c r="G246" s="551"/>
      <c r="H246" s="550"/>
      <c r="I246" s="540"/>
      <c r="J246" s="552"/>
      <c r="K246" s="553"/>
    </row>
    <row r="247" spans="1:11" x14ac:dyDescent="0.25">
      <c r="A247" s="547"/>
      <c r="B247" s="555" t="s">
        <v>162</v>
      </c>
      <c r="C247" s="549"/>
      <c r="D247" s="550">
        <v>50</v>
      </c>
      <c r="E247" s="551">
        <v>50</v>
      </c>
      <c r="F247" s="550"/>
      <c r="G247" s="551"/>
      <c r="H247" s="550"/>
      <c r="I247" s="540"/>
      <c r="J247" s="552"/>
      <c r="K247" s="553"/>
    </row>
    <row r="248" spans="1:11" x14ac:dyDescent="0.25">
      <c r="A248" s="547"/>
      <c r="B248" s="555" t="s">
        <v>211</v>
      </c>
      <c r="C248" s="549"/>
      <c r="D248" s="550">
        <v>1</v>
      </c>
      <c r="E248" s="551">
        <v>1</v>
      </c>
      <c r="F248" s="550"/>
      <c r="G248" s="551"/>
      <c r="H248" s="550"/>
      <c r="I248" s="540"/>
      <c r="J248" s="552"/>
      <c r="K248" s="553"/>
    </row>
    <row r="249" spans="1:11" x14ac:dyDescent="0.25">
      <c r="A249" s="547"/>
      <c r="B249" s="555" t="s">
        <v>39</v>
      </c>
      <c r="C249" s="549"/>
      <c r="D249" s="550">
        <v>0.5</v>
      </c>
      <c r="E249" s="551">
        <v>0.5</v>
      </c>
      <c r="F249" s="550"/>
      <c r="G249" s="551"/>
      <c r="H249" s="550"/>
      <c r="I249" s="540"/>
      <c r="J249" s="552"/>
      <c r="K249" s="553"/>
    </row>
    <row r="250" spans="1:11" x14ac:dyDescent="0.25">
      <c r="A250" s="547"/>
      <c r="B250" s="555" t="s">
        <v>63</v>
      </c>
      <c r="C250" s="549"/>
      <c r="D250" s="550">
        <v>1.07</v>
      </c>
      <c r="E250" s="551">
        <v>0.9</v>
      </c>
      <c r="F250" s="550"/>
      <c r="G250" s="551"/>
      <c r="H250" s="550"/>
      <c r="I250" s="540"/>
      <c r="J250" s="552"/>
      <c r="K250" s="553"/>
    </row>
    <row r="251" spans="1:11" x14ac:dyDescent="0.25">
      <c r="A251" s="547"/>
      <c r="B251" s="555" t="s">
        <v>62</v>
      </c>
      <c r="C251" s="549"/>
      <c r="D251" s="550">
        <v>5.32</v>
      </c>
      <c r="E251" s="551">
        <v>4</v>
      </c>
      <c r="F251" s="550"/>
      <c r="G251" s="551"/>
      <c r="H251" s="550"/>
      <c r="I251" s="540"/>
      <c r="J251" s="552"/>
      <c r="K251" s="553"/>
    </row>
    <row r="252" spans="1:11" x14ac:dyDescent="0.25">
      <c r="A252" s="547"/>
      <c r="B252" s="555" t="s">
        <v>83</v>
      </c>
      <c r="C252" s="549"/>
      <c r="D252" s="550">
        <v>1.2</v>
      </c>
      <c r="E252" s="551">
        <v>1.2</v>
      </c>
      <c r="F252" s="550"/>
      <c r="G252" s="551"/>
      <c r="H252" s="550"/>
      <c r="I252" s="540"/>
      <c r="J252" s="552"/>
      <c r="K252" s="553"/>
    </row>
    <row r="253" spans="1:11" ht="24.75" x14ac:dyDescent="0.25">
      <c r="A253" s="569" t="s">
        <v>163</v>
      </c>
      <c r="B253" s="548"/>
      <c r="C253" s="549">
        <v>150</v>
      </c>
      <c r="D253" s="550"/>
      <c r="E253" s="551"/>
      <c r="F253" s="554">
        <v>0.7</v>
      </c>
      <c r="G253" s="585">
        <v>0</v>
      </c>
      <c r="H253" s="586">
        <v>20</v>
      </c>
      <c r="I253" s="567">
        <v>83</v>
      </c>
      <c r="J253" s="568">
        <v>0.13</v>
      </c>
      <c r="K253" s="546" t="s">
        <v>420</v>
      </c>
    </row>
    <row r="254" spans="1:11" x14ac:dyDescent="0.25">
      <c r="A254" s="569"/>
      <c r="B254" s="548" t="s">
        <v>165</v>
      </c>
      <c r="C254" s="549"/>
      <c r="D254" s="550">
        <v>15.3</v>
      </c>
      <c r="E254" s="551">
        <v>15</v>
      </c>
      <c r="F254" s="554"/>
      <c r="G254" s="549"/>
      <c r="H254" s="560"/>
      <c r="I254" s="567"/>
      <c r="J254" s="568"/>
      <c r="K254" s="546"/>
    </row>
    <row r="255" spans="1:11" x14ac:dyDescent="0.25">
      <c r="A255" s="569"/>
      <c r="B255" s="548" t="s">
        <v>77</v>
      </c>
      <c r="C255" s="549"/>
      <c r="D255" s="550">
        <v>152</v>
      </c>
      <c r="E255" s="551">
        <v>152</v>
      </c>
      <c r="F255" s="554"/>
      <c r="G255" s="549"/>
      <c r="H255" s="560"/>
      <c r="I255" s="567"/>
      <c r="J255" s="568"/>
      <c r="K255" s="546"/>
    </row>
    <row r="256" spans="1:11" x14ac:dyDescent="0.25">
      <c r="A256" s="569"/>
      <c r="B256" s="548" t="s">
        <v>39</v>
      </c>
      <c r="C256" s="549"/>
      <c r="D256" s="550">
        <v>8</v>
      </c>
      <c r="E256" s="551">
        <v>8</v>
      </c>
      <c r="F256" s="554"/>
      <c r="G256" s="549"/>
      <c r="H256" s="560"/>
      <c r="I256" s="567"/>
      <c r="J256" s="568"/>
      <c r="K256" s="546"/>
    </row>
    <row r="257" spans="1:11" x14ac:dyDescent="0.25">
      <c r="A257" s="584" t="s">
        <v>68</v>
      </c>
      <c r="B257" s="546"/>
      <c r="C257" s="560">
        <v>15</v>
      </c>
      <c r="D257" s="551">
        <v>15</v>
      </c>
      <c r="E257" s="551">
        <v>15</v>
      </c>
      <c r="F257" s="554">
        <v>0.75</v>
      </c>
      <c r="G257" s="585">
        <v>0.15</v>
      </c>
      <c r="H257" s="586">
        <v>7.2</v>
      </c>
      <c r="I257" s="567">
        <v>33</v>
      </c>
      <c r="J257" s="568">
        <v>0</v>
      </c>
      <c r="K257" s="546"/>
    </row>
    <row r="258" spans="1:11" ht="15.75" thickBot="1" x14ac:dyDescent="0.3">
      <c r="A258" s="528" t="s">
        <v>78</v>
      </c>
      <c r="B258" s="583"/>
      <c r="C258" s="643">
        <v>37.5</v>
      </c>
      <c r="D258" s="532">
        <v>37.5</v>
      </c>
      <c r="E258" s="532">
        <v>37.5</v>
      </c>
      <c r="F258" s="577">
        <v>1.8</v>
      </c>
      <c r="G258" s="577">
        <v>0.4</v>
      </c>
      <c r="H258" s="577">
        <v>18</v>
      </c>
      <c r="I258" s="577">
        <v>82.5</v>
      </c>
      <c r="J258" s="578"/>
      <c r="K258" s="546"/>
    </row>
    <row r="259" spans="1:11" ht="15.75" thickBot="1" x14ac:dyDescent="0.3">
      <c r="A259" s="562" t="s">
        <v>48</v>
      </c>
      <c r="B259" s="580"/>
      <c r="C259" s="533">
        <v>742.5</v>
      </c>
      <c r="D259" s="581"/>
      <c r="E259" s="563"/>
      <c r="F259" s="588">
        <f>SUM(F213:F258)</f>
        <v>28.5</v>
      </c>
      <c r="G259" s="588">
        <f>SUM(G213:G258)</f>
        <v>22.839999999999996</v>
      </c>
      <c r="H259" s="588">
        <f>SUM(H213:H258)</f>
        <v>93</v>
      </c>
      <c r="I259" s="588">
        <f>SUM(I213:I258)</f>
        <v>691.79</v>
      </c>
      <c r="J259" s="665">
        <f>SUM(J213:J258)</f>
        <v>17.259999999999998</v>
      </c>
      <c r="K259" s="589"/>
    </row>
    <row r="260" spans="1:11" x14ac:dyDescent="0.25">
      <c r="A260" s="509"/>
      <c r="B260" s="538" t="s">
        <v>79</v>
      </c>
      <c r="C260" s="539"/>
      <c r="D260" s="661"/>
      <c r="E260" s="513"/>
      <c r="F260" s="539"/>
      <c r="G260" s="573"/>
      <c r="H260" s="539"/>
      <c r="I260" s="666"/>
      <c r="J260" s="596"/>
      <c r="K260" s="546"/>
    </row>
    <row r="261" spans="1:11" x14ac:dyDescent="0.25">
      <c r="A261" s="569" t="s">
        <v>46</v>
      </c>
      <c r="B261" s="555"/>
      <c r="C261" s="549">
        <v>70</v>
      </c>
      <c r="D261" s="560">
        <v>79.8</v>
      </c>
      <c r="E261" s="554">
        <v>70</v>
      </c>
      <c r="F261" s="554">
        <v>0.3</v>
      </c>
      <c r="G261" s="551">
        <v>0.23</v>
      </c>
      <c r="H261" s="550">
        <v>5.73</v>
      </c>
      <c r="I261" s="567">
        <v>23</v>
      </c>
      <c r="J261" s="552">
        <v>3.75</v>
      </c>
      <c r="K261" s="546" t="s">
        <v>47</v>
      </c>
    </row>
    <row r="262" spans="1:11" x14ac:dyDescent="0.25">
      <c r="A262" s="557" t="s">
        <v>166</v>
      </c>
      <c r="B262" s="548"/>
      <c r="C262" s="568">
        <v>150</v>
      </c>
      <c r="D262" s="667"/>
      <c r="E262" s="552"/>
      <c r="F262" s="550">
        <v>4.0999999999999996</v>
      </c>
      <c r="G262" s="551">
        <v>3.5</v>
      </c>
      <c r="H262" s="550">
        <v>5.6</v>
      </c>
      <c r="I262" s="551">
        <v>70</v>
      </c>
      <c r="J262" s="668">
        <v>0.9</v>
      </c>
      <c r="K262" s="553" t="s">
        <v>421</v>
      </c>
    </row>
    <row r="263" spans="1:11" x14ac:dyDescent="0.25">
      <c r="A263" s="557"/>
      <c r="B263" s="548" t="s">
        <v>167</v>
      </c>
      <c r="C263" s="568"/>
      <c r="D263" s="552">
        <v>155</v>
      </c>
      <c r="E263" s="552">
        <v>150</v>
      </c>
      <c r="F263" s="551"/>
      <c r="G263" s="551"/>
      <c r="H263" s="551"/>
      <c r="I263" s="551"/>
      <c r="J263" s="667"/>
      <c r="K263" s="553"/>
    </row>
    <row r="264" spans="1:11" ht="24.75" x14ac:dyDescent="0.25">
      <c r="A264" s="547" t="s">
        <v>168</v>
      </c>
      <c r="B264" s="548"/>
      <c r="C264" s="549">
        <v>50</v>
      </c>
      <c r="D264" s="550"/>
      <c r="E264" s="551"/>
      <c r="F264" s="551">
        <v>3.6</v>
      </c>
      <c r="G264" s="550">
        <v>5.7</v>
      </c>
      <c r="H264" s="551">
        <v>27.1</v>
      </c>
      <c r="I264" s="550">
        <v>175</v>
      </c>
      <c r="J264" s="552">
        <v>0</v>
      </c>
      <c r="K264" s="553" t="s">
        <v>422</v>
      </c>
    </row>
    <row r="265" spans="1:11" x14ac:dyDescent="0.25">
      <c r="A265" s="547"/>
      <c r="B265" s="555" t="s">
        <v>73</v>
      </c>
      <c r="C265" s="549"/>
      <c r="D265" s="550">
        <v>32</v>
      </c>
      <c r="E265" s="551">
        <v>32</v>
      </c>
      <c r="F265" s="551"/>
      <c r="G265" s="550"/>
      <c r="H265" s="551"/>
      <c r="I265" s="550"/>
      <c r="J265" s="552"/>
      <c r="K265" s="553"/>
    </row>
    <row r="266" spans="1:11" x14ac:dyDescent="0.25">
      <c r="A266" s="547"/>
      <c r="B266" s="555" t="s">
        <v>39</v>
      </c>
      <c r="C266" s="549"/>
      <c r="D266" s="550">
        <v>7.5</v>
      </c>
      <c r="E266" s="551">
        <v>7.5</v>
      </c>
      <c r="F266" s="551"/>
      <c r="G266" s="551"/>
      <c r="H266" s="551"/>
      <c r="I266" s="540"/>
      <c r="J266" s="552"/>
      <c r="K266" s="553"/>
    </row>
    <row r="267" spans="1:11" x14ac:dyDescent="0.25">
      <c r="A267" s="547"/>
      <c r="B267" s="555" t="s">
        <v>34</v>
      </c>
      <c r="C267" s="549"/>
      <c r="D267" s="550">
        <v>4</v>
      </c>
      <c r="E267" s="551">
        <v>4</v>
      </c>
      <c r="F267" s="551"/>
      <c r="G267" s="550"/>
      <c r="H267" s="551"/>
      <c r="I267" s="550"/>
      <c r="J267" s="552"/>
      <c r="K267" s="553"/>
    </row>
    <row r="268" spans="1:11" x14ac:dyDescent="0.25">
      <c r="A268" s="547"/>
      <c r="B268" s="548" t="s">
        <v>170</v>
      </c>
      <c r="C268" s="549"/>
      <c r="D268" s="550">
        <v>0.2</v>
      </c>
      <c r="E268" s="551">
        <v>0.2</v>
      </c>
      <c r="F268" s="551"/>
      <c r="G268" s="550"/>
      <c r="H268" s="551"/>
      <c r="I268" s="550"/>
      <c r="J268" s="552"/>
      <c r="K268" s="553"/>
    </row>
    <row r="269" spans="1:11" x14ac:dyDescent="0.25">
      <c r="A269" s="547"/>
      <c r="B269" s="555" t="s">
        <v>31</v>
      </c>
      <c r="C269" s="549"/>
      <c r="D269" s="550">
        <v>0.3</v>
      </c>
      <c r="E269" s="551">
        <v>0.3</v>
      </c>
      <c r="F269" s="551"/>
      <c r="G269" s="550"/>
      <c r="H269" s="551"/>
      <c r="I269" s="550"/>
      <c r="J269" s="552"/>
      <c r="K269" s="553"/>
    </row>
    <row r="270" spans="1:11" x14ac:dyDescent="0.25">
      <c r="A270" s="547"/>
      <c r="B270" s="548" t="s">
        <v>30</v>
      </c>
      <c r="C270" s="549"/>
      <c r="D270" s="550">
        <v>1.1200000000000001</v>
      </c>
      <c r="E270" s="540">
        <v>1</v>
      </c>
      <c r="F270" s="551" t="s">
        <v>45</v>
      </c>
      <c r="G270" s="550"/>
      <c r="H270" s="551"/>
      <c r="I270" s="550"/>
      <c r="J270" s="552"/>
      <c r="K270" s="553"/>
    </row>
    <row r="271" spans="1:11" x14ac:dyDescent="0.25">
      <c r="A271" s="548"/>
      <c r="B271" s="548" t="s">
        <v>77</v>
      </c>
      <c r="C271" s="549"/>
      <c r="D271" s="550">
        <v>14</v>
      </c>
      <c r="E271" s="540">
        <v>14</v>
      </c>
      <c r="F271" s="551"/>
      <c r="G271" s="550"/>
      <c r="H271" s="551"/>
      <c r="I271" s="550"/>
      <c r="J271" s="552"/>
      <c r="K271" s="546"/>
    </row>
    <row r="272" spans="1:11" x14ac:dyDescent="0.25">
      <c r="A272" s="548"/>
      <c r="B272" s="548" t="s">
        <v>64</v>
      </c>
      <c r="C272" s="549"/>
      <c r="D272" s="550">
        <v>0.2</v>
      </c>
      <c r="E272" s="540">
        <v>0.2</v>
      </c>
      <c r="F272" s="551"/>
      <c r="G272" s="550"/>
      <c r="H272" s="551"/>
      <c r="I272" s="550"/>
      <c r="J272" s="552"/>
      <c r="K272" s="546"/>
    </row>
    <row r="273" spans="1:11" x14ac:dyDescent="0.25">
      <c r="A273" s="584" t="s">
        <v>171</v>
      </c>
      <c r="B273" s="548"/>
      <c r="C273" s="549">
        <v>15</v>
      </c>
      <c r="D273" s="550">
        <v>15</v>
      </c>
      <c r="E273" s="551">
        <v>15</v>
      </c>
      <c r="F273" s="549">
        <v>0.42</v>
      </c>
      <c r="G273" s="585">
        <v>0.5</v>
      </c>
      <c r="H273" s="585">
        <v>5</v>
      </c>
      <c r="I273" s="567">
        <v>26</v>
      </c>
      <c r="J273" s="568"/>
      <c r="K273" s="546"/>
    </row>
    <row r="274" spans="1:11" x14ac:dyDescent="0.25">
      <c r="A274" s="242" t="s">
        <v>35</v>
      </c>
      <c r="B274" s="243"/>
      <c r="C274" s="244" t="s">
        <v>412</v>
      </c>
      <c r="D274" s="245"/>
      <c r="E274" s="246"/>
      <c r="F274" s="247">
        <v>2.1</v>
      </c>
      <c r="G274" s="248">
        <v>1.6</v>
      </c>
      <c r="H274" s="249">
        <v>9.5</v>
      </c>
      <c r="I274" s="248">
        <v>61</v>
      </c>
      <c r="J274" s="247">
        <v>0.93</v>
      </c>
      <c r="K274" s="140" t="s">
        <v>37</v>
      </c>
    </row>
    <row r="275" spans="1:11" x14ac:dyDescent="0.25">
      <c r="A275" s="242"/>
      <c r="B275" s="243" t="s">
        <v>38</v>
      </c>
      <c r="C275" s="250"/>
      <c r="D275" s="251">
        <v>0.35</v>
      </c>
      <c r="E275" s="244">
        <v>0.35</v>
      </c>
      <c r="F275" s="247"/>
      <c r="G275" s="247"/>
      <c r="H275" s="248"/>
      <c r="I275" s="248"/>
      <c r="J275" s="247"/>
      <c r="K275" s="140"/>
    </row>
    <row r="276" spans="1:11" x14ac:dyDescent="0.25">
      <c r="A276" s="242"/>
      <c r="B276" s="243" t="s">
        <v>39</v>
      </c>
      <c r="C276" s="250"/>
      <c r="D276" s="251">
        <v>5</v>
      </c>
      <c r="E276" s="244">
        <v>5</v>
      </c>
      <c r="F276" s="247"/>
      <c r="G276" s="247"/>
      <c r="H276" s="248"/>
      <c r="I276" s="247"/>
      <c r="J276" s="247"/>
      <c r="K276" s="140"/>
    </row>
    <row r="277" spans="1:11" x14ac:dyDescent="0.25">
      <c r="A277" s="242"/>
      <c r="B277" s="252" t="s">
        <v>32</v>
      </c>
      <c r="C277" s="250"/>
      <c r="D277" s="251">
        <v>73.599999999999994</v>
      </c>
      <c r="E277" s="244">
        <v>72</v>
      </c>
      <c r="F277" s="247"/>
      <c r="G277" s="247"/>
      <c r="H277" s="248"/>
      <c r="I277" s="247"/>
      <c r="J277" s="247"/>
      <c r="K277" s="140"/>
    </row>
    <row r="278" spans="1:11" ht="15.75" thickBot="1" x14ac:dyDescent="0.3">
      <c r="A278" s="242"/>
      <c r="B278" s="243" t="s">
        <v>40</v>
      </c>
      <c r="C278" s="250"/>
      <c r="D278" s="251">
        <v>48</v>
      </c>
      <c r="E278" s="244">
        <v>48</v>
      </c>
      <c r="F278" s="247"/>
      <c r="G278" s="247"/>
      <c r="H278" s="248"/>
      <c r="I278" s="247"/>
      <c r="J278" s="247"/>
      <c r="K278" s="140"/>
    </row>
    <row r="279" spans="1:11" ht="15.75" thickBot="1" x14ac:dyDescent="0.3">
      <c r="A279" s="562" t="s">
        <v>48</v>
      </c>
      <c r="B279" s="580"/>
      <c r="C279" s="533">
        <v>410</v>
      </c>
      <c r="D279" s="581"/>
      <c r="E279" s="563"/>
      <c r="F279" s="564">
        <f>SUM(F260:F278)</f>
        <v>10.52</v>
      </c>
      <c r="G279" s="564">
        <f>SUM(G260:G278)</f>
        <v>11.53</v>
      </c>
      <c r="H279" s="564">
        <f>SUM(H260:H278)</f>
        <v>52.93</v>
      </c>
      <c r="I279" s="564">
        <f>SUM(I260:I278)</f>
        <v>355</v>
      </c>
      <c r="J279" s="564">
        <f>SUM(J260:J278)</f>
        <v>5.58</v>
      </c>
      <c r="K279" s="589"/>
    </row>
    <row r="280" spans="1:11" ht="15.75" thickBot="1" x14ac:dyDescent="0.3">
      <c r="A280" s="509"/>
      <c r="B280" s="510"/>
      <c r="C280" s="590"/>
      <c r="D280" s="669"/>
      <c r="E280" s="592"/>
      <c r="F280" s="593"/>
      <c r="G280" s="594"/>
      <c r="H280" s="593"/>
      <c r="I280" s="595"/>
      <c r="J280" s="596"/>
      <c r="K280" s="546"/>
    </row>
    <row r="281" spans="1:11" ht="15.75" thickBot="1" x14ac:dyDescent="0.3">
      <c r="A281" s="597" t="s">
        <v>94</v>
      </c>
      <c r="B281" s="598"/>
      <c r="C281" s="654">
        <f>C209+C212+C259+C279</f>
        <v>1662.5</v>
      </c>
      <c r="D281" s="670"/>
      <c r="E281" s="601"/>
      <c r="F281" s="655">
        <f>F209+F212+F259+F279</f>
        <v>49.97</v>
      </c>
      <c r="G281" s="655">
        <f>G209+G212+G259+G279</f>
        <v>50.011666666666663</v>
      </c>
      <c r="H281" s="655">
        <f>H209+H212+H259+H279</f>
        <v>204.33</v>
      </c>
      <c r="I281" s="655">
        <f>I209+I212+I259+I279</f>
        <v>1464.79</v>
      </c>
      <c r="J281" s="655">
        <f>J209+J212+J259+J279</f>
        <v>26.261666666666663</v>
      </c>
      <c r="K281" s="603"/>
    </row>
    <row r="282" spans="1:11" x14ac:dyDescent="0.25">
      <c r="A282" s="671"/>
      <c r="B282" s="506"/>
      <c r="C282" s="672"/>
      <c r="D282" s="673"/>
      <c r="E282" s="673"/>
      <c r="F282" s="672"/>
      <c r="G282" s="672"/>
      <c r="H282" s="672"/>
      <c r="I282" s="674"/>
      <c r="J282" s="675"/>
      <c r="K282" s="548"/>
    </row>
    <row r="283" spans="1:11" x14ac:dyDescent="0.25">
      <c r="A283" s="671"/>
      <c r="B283" s="506"/>
      <c r="C283" s="672"/>
      <c r="D283" s="673"/>
      <c r="E283" s="673"/>
      <c r="F283" s="672"/>
      <c r="G283" s="672"/>
      <c r="H283" s="672"/>
      <c r="I283" s="674"/>
      <c r="J283" s="675"/>
      <c r="K283" s="548"/>
    </row>
    <row r="284" spans="1:11" x14ac:dyDescent="0.25">
      <c r="A284" s="671"/>
      <c r="B284" s="506"/>
      <c r="C284" s="672"/>
      <c r="D284" s="673"/>
      <c r="E284" s="673"/>
      <c r="F284" s="672"/>
      <c r="G284" s="672"/>
      <c r="H284" s="672"/>
      <c r="I284" s="674"/>
      <c r="J284" s="675"/>
      <c r="K284" s="548"/>
    </row>
    <row r="285" spans="1:11" ht="15.75" thickBot="1" x14ac:dyDescent="0.3">
      <c r="A285" s="501" t="s">
        <v>172</v>
      </c>
      <c r="B285" s="502"/>
      <c r="C285" s="503"/>
      <c r="D285" s="504"/>
      <c r="G285" s="506"/>
      <c r="H285" s="506"/>
      <c r="I285" s="676"/>
      <c r="J285" s="607"/>
      <c r="K285" s="548"/>
    </row>
    <row r="286" spans="1:11" ht="24.75" x14ac:dyDescent="0.25">
      <c r="A286" s="509" t="s">
        <v>8</v>
      </c>
      <c r="B286" s="510"/>
      <c r="C286" s="539" t="s">
        <v>9</v>
      </c>
      <c r="D286" s="608" t="s">
        <v>10</v>
      </c>
      <c r="E286" s="513" t="s">
        <v>10</v>
      </c>
      <c r="F286" s="1213" t="s">
        <v>382</v>
      </c>
      <c r="G286" s="1214"/>
      <c r="H286" s="1215"/>
      <c r="I286" s="514" t="s">
        <v>12</v>
      </c>
      <c r="J286" s="609" t="s">
        <v>383</v>
      </c>
      <c r="K286" s="516" t="s">
        <v>14</v>
      </c>
    </row>
    <row r="287" spans="1:11" ht="15.75" thickBot="1" x14ac:dyDescent="0.3">
      <c r="A287" s="517" t="s">
        <v>15</v>
      </c>
      <c r="B287" s="518"/>
      <c r="C287" s="610" t="s">
        <v>16</v>
      </c>
      <c r="D287" s="611" t="s">
        <v>17</v>
      </c>
      <c r="E287" s="521" t="s">
        <v>17</v>
      </c>
      <c r="F287" s="522"/>
      <c r="G287" s="523"/>
      <c r="H287" s="523"/>
      <c r="I287" s="525" t="s">
        <v>385</v>
      </c>
      <c r="J287" s="526"/>
      <c r="K287" s="546"/>
    </row>
    <row r="288" spans="1:11" ht="15.75" thickBot="1" x14ac:dyDescent="0.3">
      <c r="A288" s="528"/>
      <c r="B288" s="529"/>
      <c r="C288" s="577"/>
      <c r="D288" s="612" t="s">
        <v>19</v>
      </c>
      <c r="E288" s="532" t="s">
        <v>20</v>
      </c>
      <c r="F288" s="533" t="s">
        <v>21</v>
      </c>
      <c r="G288" s="533" t="s">
        <v>22</v>
      </c>
      <c r="H288" s="677" t="s">
        <v>23</v>
      </c>
      <c r="I288" s="535" t="s">
        <v>24</v>
      </c>
      <c r="J288" s="536" t="s">
        <v>25</v>
      </c>
      <c r="K288" s="537"/>
    </row>
    <row r="289" spans="1:11" x14ac:dyDescent="0.25">
      <c r="A289" s="569"/>
      <c r="B289" s="538" t="s">
        <v>26</v>
      </c>
      <c r="C289" s="539"/>
      <c r="D289" s="550"/>
      <c r="E289" s="541"/>
      <c r="F289" s="615"/>
      <c r="G289" s="678"/>
      <c r="H289" s="541"/>
      <c r="I289" s="679"/>
      <c r="J289" s="680"/>
      <c r="K289" s="546"/>
    </row>
    <row r="290" spans="1:11" ht="24.75" x14ac:dyDescent="0.25">
      <c r="A290" s="547" t="s">
        <v>173</v>
      </c>
      <c r="B290" s="548"/>
      <c r="C290" s="549">
        <v>180</v>
      </c>
      <c r="D290" s="540"/>
      <c r="E290" s="551"/>
      <c r="F290" s="551">
        <v>3.9</v>
      </c>
      <c r="G290" s="551">
        <v>5</v>
      </c>
      <c r="H290" s="551">
        <v>16</v>
      </c>
      <c r="I290" s="540">
        <v>124.5</v>
      </c>
      <c r="J290" s="552">
        <v>0.5</v>
      </c>
      <c r="K290" s="553" t="s">
        <v>174</v>
      </c>
    </row>
    <row r="291" spans="1:11" x14ac:dyDescent="0.25">
      <c r="A291" s="547"/>
      <c r="B291" s="548" t="s">
        <v>29</v>
      </c>
      <c r="C291" s="554"/>
      <c r="D291" s="540">
        <v>14</v>
      </c>
      <c r="E291" s="551">
        <v>14</v>
      </c>
      <c r="F291" s="551"/>
      <c r="G291" s="551"/>
      <c r="H291" s="551"/>
      <c r="I291" s="540"/>
      <c r="J291" s="552"/>
      <c r="K291" s="553"/>
    </row>
    <row r="292" spans="1:11" x14ac:dyDescent="0.25">
      <c r="A292" s="547"/>
      <c r="B292" s="548" t="s">
        <v>39</v>
      </c>
      <c r="C292" s="554"/>
      <c r="D292" s="540">
        <v>1</v>
      </c>
      <c r="E292" s="551">
        <v>1</v>
      </c>
      <c r="F292" s="551"/>
      <c r="G292" s="551"/>
      <c r="H292" s="551"/>
      <c r="I292" s="540"/>
      <c r="J292" s="552"/>
      <c r="K292" s="553"/>
    </row>
    <row r="293" spans="1:11" x14ac:dyDescent="0.25">
      <c r="A293" s="547"/>
      <c r="B293" s="548" t="s">
        <v>32</v>
      </c>
      <c r="C293" s="554"/>
      <c r="D293" s="540">
        <v>136</v>
      </c>
      <c r="E293" s="551">
        <v>136</v>
      </c>
      <c r="F293" s="551"/>
      <c r="G293" s="551"/>
      <c r="H293" s="551"/>
      <c r="I293" s="540"/>
      <c r="J293" s="552"/>
      <c r="K293" s="553"/>
    </row>
    <row r="294" spans="1:11" x14ac:dyDescent="0.25">
      <c r="A294" s="547"/>
      <c r="B294" s="548" t="s">
        <v>40</v>
      </c>
      <c r="C294" s="554"/>
      <c r="D294" s="551">
        <v>30</v>
      </c>
      <c r="E294" s="551">
        <v>30</v>
      </c>
      <c r="F294" s="540"/>
      <c r="G294" s="551"/>
      <c r="H294" s="550"/>
      <c r="I294" s="540"/>
      <c r="J294" s="552"/>
      <c r="K294" s="553"/>
    </row>
    <row r="295" spans="1:11" x14ac:dyDescent="0.25">
      <c r="A295" s="547"/>
      <c r="B295" s="555" t="s">
        <v>34</v>
      </c>
      <c r="C295" s="549"/>
      <c r="D295" s="550">
        <v>1</v>
      </c>
      <c r="E295" s="551">
        <v>1</v>
      </c>
      <c r="F295" s="540"/>
      <c r="G295" s="551"/>
      <c r="H295" s="550"/>
      <c r="I295" s="540"/>
      <c r="J295" s="552"/>
      <c r="K295" s="553"/>
    </row>
    <row r="296" spans="1:11" x14ac:dyDescent="0.25">
      <c r="A296" s="547"/>
      <c r="B296" s="555" t="s">
        <v>31</v>
      </c>
      <c r="C296" s="549"/>
      <c r="D296" s="550">
        <v>1</v>
      </c>
      <c r="E296" s="551">
        <v>1</v>
      </c>
      <c r="F296" s="540"/>
      <c r="G296" s="551"/>
      <c r="H296" s="550"/>
      <c r="I296" s="540"/>
      <c r="J296" s="552"/>
      <c r="K296" s="553"/>
    </row>
    <row r="297" spans="1:11" ht="24.75" x14ac:dyDescent="0.25">
      <c r="A297" s="547" t="s">
        <v>175</v>
      </c>
      <c r="B297" s="548"/>
      <c r="C297" s="549" t="s">
        <v>390</v>
      </c>
      <c r="D297" s="550"/>
      <c r="E297" s="551"/>
      <c r="F297" s="540">
        <v>0.1</v>
      </c>
      <c r="G297" s="551">
        <v>0.02</v>
      </c>
      <c r="H297" s="550">
        <v>10</v>
      </c>
      <c r="I297" s="540">
        <v>40</v>
      </c>
      <c r="J297" s="552"/>
      <c r="K297" s="553" t="s">
        <v>423</v>
      </c>
    </row>
    <row r="298" spans="1:11" x14ac:dyDescent="0.25">
      <c r="A298" s="547"/>
      <c r="B298" s="548" t="s">
        <v>38</v>
      </c>
      <c r="C298" s="549"/>
      <c r="D298" s="550">
        <v>0.5</v>
      </c>
      <c r="E298" s="551">
        <v>0.5</v>
      </c>
      <c r="F298" s="540"/>
      <c r="G298" s="551"/>
      <c r="H298" s="550"/>
      <c r="I298" s="540"/>
      <c r="J298" s="552"/>
      <c r="K298" s="553"/>
    </row>
    <row r="299" spans="1:11" x14ac:dyDescent="0.25">
      <c r="A299" s="547"/>
      <c r="B299" s="548" t="s">
        <v>82</v>
      </c>
      <c r="C299" s="549"/>
      <c r="D299" s="550">
        <v>10</v>
      </c>
      <c r="E299" s="551">
        <v>10</v>
      </c>
      <c r="F299" s="540"/>
      <c r="G299" s="551"/>
      <c r="H299" s="550"/>
      <c r="I299" s="540"/>
      <c r="J299" s="552"/>
      <c r="K299" s="553"/>
    </row>
    <row r="300" spans="1:11" x14ac:dyDescent="0.25">
      <c r="A300" s="547"/>
      <c r="B300" s="548" t="s">
        <v>40</v>
      </c>
      <c r="C300" s="549"/>
      <c r="D300" s="550">
        <v>180</v>
      </c>
      <c r="E300" s="551">
        <v>180</v>
      </c>
      <c r="F300" s="540"/>
      <c r="G300" s="551"/>
      <c r="H300" s="540"/>
      <c r="I300" s="540"/>
      <c r="J300" s="552"/>
      <c r="K300" s="553"/>
    </row>
    <row r="301" spans="1:11" x14ac:dyDescent="0.25">
      <c r="A301" s="557" t="s">
        <v>404</v>
      </c>
      <c r="B301" s="548"/>
      <c r="C301" s="618" t="s">
        <v>405</v>
      </c>
      <c r="D301" s="559"/>
      <c r="E301" s="559"/>
      <c r="F301" s="540">
        <v>4.8</v>
      </c>
      <c r="G301" s="551">
        <v>7.2</v>
      </c>
      <c r="H301" s="550">
        <v>15.4</v>
      </c>
      <c r="I301" s="540">
        <v>146</v>
      </c>
      <c r="J301" s="552">
        <v>0.19</v>
      </c>
      <c r="K301" s="553" t="s">
        <v>406</v>
      </c>
    </row>
    <row r="302" spans="1:11" x14ac:dyDescent="0.25">
      <c r="A302" s="557"/>
      <c r="B302" s="548" t="s">
        <v>44</v>
      </c>
      <c r="C302" s="549"/>
      <c r="D302" s="551">
        <v>30</v>
      </c>
      <c r="E302" s="551">
        <v>30</v>
      </c>
      <c r="F302" s="540"/>
      <c r="G302" s="551"/>
      <c r="H302" s="551"/>
      <c r="I302" s="540"/>
      <c r="J302" s="552"/>
      <c r="K302" s="553"/>
    </row>
    <row r="303" spans="1:11" x14ac:dyDescent="0.25">
      <c r="A303" s="557"/>
      <c r="B303" s="548" t="s">
        <v>106</v>
      </c>
      <c r="C303" s="549"/>
      <c r="D303" s="540">
        <v>7.14</v>
      </c>
      <c r="E303" s="551">
        <v>7</v>
      </c>
      <c r="F303" s="540"/>
      <c r="G303" s="551"/>
      <c r="H303" s="551"/>
      <c r="I303" s="540"/>
      <c r="J303" s="552"/>
      <c r="K303" s="553"/>
    </row>
    <row r="304" spans="1:11" ht="15.75" thickBot="1" x14ac:dyDescent="0.3">
      <c r="A304" s="619"/>
      <c r="B304" s="548" t="s">
        <v>34</v>
      </c>
      <c r="C304" s="549"/>
      <c r="D304" s="551">
        <v>5</v>
      </c>
      <c r="E304" s="551">
        <v>5</v>
      </c>
      <c r="F304" s="531" t="s">
        <v>45</v>
      </c>
      <c r="G304" s="532"/>
      <c r="H304" s="532"/>
      <c r="I304" s="620"/>
      <c r="J304" s="552"/>
      <c r="K304" s="553"/>
    </row>
    <row r="305" spans="1:11" ht="15.75" thickBot="1" x14ac:dyDescent="0.3">
      <c r="A305" s="562" t="s">
        <v>48</v>
      </c>
      <c r="B305" s="580"/>
      <c r="C305" s="533">
        <v>412</v>
      </c>
      <c r="D305" s="653"/>
      <c r="E305" s="563"/>
      <c r="F305" s="588">
        <f>SUM(F289:F304)</f>
        <v>8.8000000000000007</v>
      </c>
      <c r="G305" s="588">
        <f>SUM(G289:G304)</f>
        <v>12.219999999999999</v>
      </c>
      <c r="H305" s="588">
        <f>SUM(H289:H304)</f>
        <v>41.4</v>
      </c>
      <c r="I305" s="588">
        <f>SUM(I289:I304)</f>
        <v>310.5</v>
      </c>
      <c r="J305" s="588">
        <f>SUM(J289:J304)</f>
        <v>0.69</v>
      </c>
      <c r="K305" s="537"/>
    </row>
    <row r="306" spans="1:11" x14ac:dyDescent="0.25">
      <c r="A306" s="584"/>
      <c r="B306" s="624" t="s">
        <v>49</v>
      </c>
      <c r="C306" s="549"/>
      <c r="D306" s="540"/>
      <c r="E306" s="551"/>
      <c r="F306" s="549"/>
      <c r="G306" s="550"/>
      <c r="H306" s="551"/>
      <c r="I306" s="587"/>
      <c r="J306" s="552"/>
      <c r="K306" s="546"/>
    </row>
    <row r="307" spans="1:11" ht="15.75" thickBot="1" x14ac:dyDescent="0.3">
      <c r="A307" s="569" t="s">
        <v>50</v>
      </c>
      <c r="B307" s="570"/>
      <c r="C307" s="549">
        <v>90</v>
      </c>
      <c r="D307" s="551">
        <v>90</v>
      </c>
      <c r="E307" s="551">
        <v>90</v>
      </c>
      <c r="F307" s="554">
        <v>0.45</v>
      </c>
      <c r="G307" s="551">
        <v>0</v>
      </c>
      <c r="H307" s="550">
        <v>17</v>
      </c>
      <c r="I307" s="567">
        <v>69</v>
      </c>
      <c r="J307" s="552">
        <v>3</v>
      </c>
      <c r="K307" s="546" t="s">
        <v>393</v>
      </c>
    </row>
    <row r="308" spans="1:11" ht="15.75" thickBot="1" x14ac:dyDescent="0.3">
      <c r="A308" s="562" t="s">
        <v>48</v>
      </c>
      <c r="B308" s="580"/>
      <c r="C308" s="533">
        <v>90</v>
      </c>
      <c r="D308" s="563"/>
      <c r="E308" s="571"/>
      <c r="F308" s="588">
        <f>SUM(F307)</f>
        <v>0.45</v>
      </c>
      <c r="G308" s="588">
        <f t="shared" ref="G308:J308" si="7">SUM(G307)</f>
        <v>0</v>
      </c>
      <c r="H308" s="588">
        <f t="shared" si="7"/>
        <v>17</v>
      </c>
      <c r="I308" s="588">
        <f t="shared" si="7"/>
        <v>69</v>
      </c>
      <c r="J308" s="588">
        <f t="shared" si="7"/>
        <v>3</v>
      </c>
      <c r="K308" s="537"/>
    </row>
    <row r="309" spans="1:11" x14ac:dyDescent="0.25">
      <c r="A309" s="681"/>
      <c r="B309" s="538" t="s">
        <v>52</v>
      </c>
      <c r="C309" s="539"/>
      <c r="D309" s="661"/>
      <c r="E309" s="541"/>
      <c r="F309" s="594"/>
      <c r="G309" s="592"/>
      <c r="H309" s="682"/>
      <c r="I309" s="683"/>
      <c r="J309" s="684"/>
      <c r="K309" s="546"/>
    </row>
    <row r="310" spans="1:11" x14ac:dyDescent="0.25">
      <c r="A310" s="106" t="s">
        <v>53</v>
      </c>
      <c r="B310" s="107"/>
      <c r="C310" s="108">
        <v>60</v>
      </c>
      <c r="D310" s="109"/>
      <c r="E310" s="110"/>
      <c r="F310" s="111">
        <v>0.42</v>
      </c>
      <c r="G310" s="110">
        <v>0.06</v>
      </c>
      <c r="H310" s="109">
        <v>1.1399999999999999</v>
      </c>
      <c r="I310" s="111">
        <v>6.8</v>
      </c>
      <c r="J310" s="112">
        <v>4.2</v>
      </c>
      <c r="K310" s="113" t="s">
        <v>54</v>
      </c>
    </row>
    <row r="311" spans="1:11" x14ac:dyDescent="0.25">
      <c r="A311" s="106"/>
      <c r="B311" s="114" t="s">
        <v>359</v>
      </c>
      <c r="C311" s="108"/>
      <c r="D311" s="109">
        <v>61.2</v>
      </c>
      <c r="E311" s="110">
        <v>60</v>
      </c>
      <c r="F311" s="111"/>
      <c r="G311" s="110"/>
      <c r="H311" s="109"/>
      <c r="I311" s="111"/>
      <c r="J311" s="112"/>
      <c r="K311" s="113"/>
    </row>
    <row r="312" spans="1:11" ht="24.75" x14ac:dyDescent="0.25">
      <c r="A312" s="685" t="s">
        <v>177</v>
      </c>
      <c r="B312" s="686"/>
      <c r="C312" s="549" t="s">
        <v>424</v>
      </c>
      <c r="D312" s="551"/>
      <c r="E312" s="551"/>
      <c r="F312" s="540">
        <v>1.4</v>
      </c>
      <c r="G312" s="540">
        <v>4.5</v>
      </c>
      <c r="H312" s="551">
        <v>6.8</v>
      </c>
      <c r="I312" s="540">
        <v>73</v>
      </c>
      <c r="J312" s="552">
        <v>9.6</v>
      </c>
      <c r="K312" s="553" t="s">
        <v>179</v>
      </c>
    </row>
    <row r="313" spans="1:11" x14ac:dyDescent="0.25">
      <c r="A313" s="547"/>
      <c r="B313" s="548" t="s">
        <v>72</v>
      </c>
      <c r="C313" s="549"/>
      <c r="D313" s="551">
        <v>50</v>
      </c>
      <c r="E313" s="551">
        <v>40</v>
      </c>
      <c r="F313" s="540"/>
      <c r="G313" s="540"/>
      <c r="H313" s="540"/>
      <c r="I313" s="540"/>
      <c r="J313" s="552"/>
      <c r="K313" s="553"/>
    </row>
    <row r="314" spans="1:11" x14ac:dyDescent="0.25">
      <c r="A314" s="548"/>
      <c r="B314" s="548" t="s">
        <v>60</v>
      </c>
      <c r="C314" s="549"/>
      <c r="D314" s="550">
        <v>40.08</v>
      </c>
      <c r="E314" s="540">
        <v>24</v>
      </c>
      <c r="F314" s="540"/>
      <c r="G314" s="540"/>
      <c r="H314" s="540"/>
      <c r="I314" s="551"/>
      <c r="J314" s="576"/>
      <c r="K314" s="553"/>
    </row>
    <row r="315" spans="1:11" x14ac:dyDescent="0.25">
      <c r="A315" s="547"/>
      <c r="B315" s="548" t="s">
        <v>62</v>
      </c>
      <c r="C315" s="549"/>
      <c r="D315" s="551">
        <v>10.64</v>
      </c>
      <c r="E315" s="551">
        <v>8</v>
      </c>
      <c r="F315" s="540"/>
      <c r="G315" s="540"/>
      <c r="H315" s="551"/>
      <c r="I315" s="540"/>
      <c r="J315" s="576"/>
      <c r="K315" s="553"/>
    </row>
    <row r="316" spans="1:11" x14ac:dyDescent="0.25">
      <c r="A316" s="547"/>
      <c r="B316" s="555" t="s">
        <v>63</v>
      </c>
      <c r="C316" s="549"/>
      <c r="D316" s="551">
        <v>9.52</v>
      </c>
      <c r="E316" s="551">
        <v>8</v>
      </c>
      <c r="F316" s="540"/>
      <c r="G316" s="540"/>
      <c r="H316" s="551"/>
      <c r="I316" s="540"/>
      <c r="J316" s="576"/>
      <c r="K316" s="553"/>
    </row>
    <row r="317" spans="1:11" x14ac:dyDescent="0.25">
      <c r="A317" s="547"/>
      <c r="B317" s="555" t="s">
        <v>64</v>
      </c>
      <c r="C317" s="549"/>
      <c r="D317" s="551">
        <v>4</v>
      </c>
      <c r="E317" s="551">
        <v>4</v>
      </c>
      <c r="F317" s="540"/>
      <c r="G317" s="540"/>
      <c r="H317" s="551"/>
      <c r="I317" s="540"/>
      <c r="J317" s="576"/>
      <c r="K317" s="553"/>
    </row>
    <row r="318" spans="1:11" x14ac:dyDescent="0.25">
      <c r="A318" s="547"/>
      <c r="B318" s="555" t="s">
        <v>134</v>
      </c>
      <c r="C318" s="549"/>
      <c r="D318" s="551">
        <v>7</v>
      </c>
      <c r="E318" s="551">
        <v>7</v>
      </c>
      <c r="F318" s="540"/>
      <c r="G318" s="540"/>
      <c r="H318" s="551"/>
      <c r="I318" s="540"/>
      <c r="J318" s="576"/>
      <c r="K318" s="553"/>
    </row>
    <row r="319" spans="1:11" x14ac:dyDescent="0.25">
      <c r="A319" s="547"/>
      <c r="B319" s="555" t="s">
        <v>31</v>
      </c>
      <c r="C319" s="549"/>
      <c r="D319" s="551">
        <v>1</v>
      </c>
      <c r="E319" s="551">
        <v>1</v>
      </c>
      <c r="F319" s="540"/>
      <c r="G319" s="540"/>
      <c r="H319" s="551"/>
      <c r="I319" s="540"/>
      <c r="J319" s="576"/>
      <c r="K319" s="553"/>
    </row>
    <row r="320" spans="1:11" x14ac:dyDescent="0.25">
      <c r="A320" s="547"/>
      <c r="B320" s="555" t="s">
        <v>40</v>
      </c>
      <c r="C320" s="549"/>
      <c r="D320" s="551">
        <v>160</v>
      </c>
      <c r="E320" s="551">
        <v>160</v>
      </c>
      <c r="F320" s="540"/>
      <c r="G320" s="540"/>
      <c r="H320" s="551"/>
      <c r="I320" s="540"/>
      <c r="J320" s="576"/>
      <c r="K320" s="553"/>
    </row>
    <row r="321" spans="1:11" ht="24.75" x14ac:dyDescent="0.25">
      <c r="A321" s="547" t="s">
        <v>180</v>
      </c>
      <c r="B321" s="548"/>
      <c r="C321" s="549" t="s">
        <v>425</v>
      </c>
      <c r="D321" s="550"/>
      <c r="E321" s="551"/>
      <c r="F321" s="550">
        <v>12</v>
      </c>
      <c r="G321" s="551">
        <v>12</v>
      </c>
      <c r="H321" s="550">
        <v>3</v>
      </c>
      <c r="I321" s="540">
        <v>168</v>
      </c>
      <c r="J321" s="552">
        <v>0.38</v>
      </c>
      <c r="K321" s="553" t="s">
        <v>182</v>
      </c>
    </row>
    <row r="322" spans="1:11" x14ac:dyDescent="0.25">
      <c r="A322" s="547"/>
      <c r="B322" s="555" t="s">
        <v>59</v>
      </c>
      <c r="C322" s="549"/>
      <c r="D322" s="550">
        <v>100.54</v>
      </c>
      <c r="E322" s="551">
        <v>74</v>
      </c>
      <c r="F322" s="550"/>
      <c r="G322" s="551"/>
      <c r="H322" s="550"/>
      <c r="I322" s="540"/>
      <c r="J322" s="576"/>
      <c r="K322" s="553"/>
    </row>
    <row r="323" spans="1:11" x14ac:dyDescent="0.25">
      <c r="A323" s="547"/>
      <c r="B323" s="555" t="s">
        <v>62</v>
      </c>
      <c r="C323" s="549"/>
      <c r="D323" s="550">
        <v>13.3</v>
      </c>
      <c r="E323" s="551">
        <v>10</v>
      </c>
      <c r="F323" s="550"/>
      <c r="G323" s="551"/>
      <c r="H323" s="550"/>
      <c r="I323" s="540"/>
      <c r="J323" s="552"/>
      <c r="K323" s="553"/>
    </row>
    <row r="324" spans="1:11" x14ac:dyDescent="0.25">
      <c r="A324" s="547"/>
      <c r="B324" s="555" t="s">
        <v>63</v>
      </c>
      <c r="C324" s="549"/>
      <c r="D324" s="550">
        <v>5.95</v>
      </c>
      <c r="E324" s="551">
        <v>5</v>
      </c>
      <c r="F324" s="550"/>
      <c r="G324" s="551"/>
      <c r="H324" s="550"/>
      <c r="I324" s="540"/>
      <c r="J324" s="552"/>
      <c r="K324" s="553"/>
    </row>
    <row r="325" spans="1:11" x14ac:dyDescent="0.25">
      <c r="A325" s="547"/>
      <c r="B325" s="555" t="s">
        <v>183</v>
      </c>
      <c r="C325" s="549"/>
      <c r="D325" s="550"/>
      <c r="E325" s="551">
        <v>45</v>
      </c>
      <c r="F325" s="550"/>
      <c r="G325" s="551"/>
      <c r="H325" s="550"/>
      <c r="I325" s="540"/>
      <c r="J325" s="552"/>
      <c r="K325" s="553"/>
    </row>
    <row r="326" spans="1:11" x14ac:dyDescent="0.25">
      <c r="A326" s="547"/>
      <c r="B326" s="555" t="s">
        <v>211</v>
      </c>
      <c r="C326" s="549"/>
      <c r="D326" s="550">
        <v>1</v>
      </c>
      <c r="E326" s="551">
        <v>1</v>
      </c>
      <c r="F326" s="550"/>
      <c r="G326" s="551"/>
      <c r="H326" s="550"/>
      <c r="I326" s="540"/>
      <c r="J326" s="552"/>
      <c r="K326" s="553"/>
    </row>
    <row r="327" spans="1:11" x14ac:dyDescent="0.25">
      <c r="A327" s="547"/>
      <c r="B327" s="555" t="s">
        <v>40</v>
      </c>
      <c r="C327" s="549"/>
      <c r="D327" s="550">
        <v>34</v>
      </c>
      <c r="E327" s="551">
        <v>34</v>
      </c>
      <c r="F327" s="550"/>
      <c r="G327" s="551"/>
      <c r="H327" s="550"/>
      <c r="I327" s="540"/>
      <c r="J327" s="576"/>
      <c r="K327" s="553"/>
    </row>
    <row r="328" spans="1:11" x14ac:dyDescent="0.25">
      <c r="A328" s="547"/>
      <c r="B328" s="555" t="s">
        <v>62</v>
      </c>
      <c r="C328" s="549"/>
      <c r="D328" s="550">
        <v>10.64</v>
      </c>
      <c r="E328" s="551">
        <v>8</v>
      </c>
      <c r="F328" s="550"/>
      <c r="G328" s="551"/>
      <c r="H328" s="550"/>
      <c r="I328" s="540"/>
      <c r="J328" s="576"/>
      <c r="K328" s="553"/>
    </row>
    <row r="329" spans="1:11" x14ac:dyDescent="0.25">
      <c r="A329" s="547"/>
      <c r="B329" s="555" t="s">
        <v>63</v>
      </c>
      <c r="C329" s="549"/>
      <c r="D329" s="550">
        <v>9.52</v>
      </c>
      <c r="E329" s="551">
        <v>8</v>
      </c>
      <c r="F329" s="550"/>
      <c r="G329" s="551"/>
      <c r="H329" s="550"/>
      <c r="I329" s="540"/>
      <c r="J329" s="576"/>
      <c r="K329" s="553"/>
    </row>
    <row r="330" spans="1:11" x14ac:dyDescent="0.25">
      <c r="A330" s="547"/>
      <c r="B330" s="555" t="s">
        <v>73</v>
      </c>
      <c r="C330" s="549"/>
      <c r="D330" s="550">
        <v>2</v>
      </c>
      <c r="E330" s="551">
        <v>2</v>
      </c>
      <c r="F330" s="550"/>
      <c r="G330" s="551"/>
      <c r="H330" s="550"/>
      <c r="I330" s="540"/>
      <c r="J330" s="576"/>
      <c r="K330" s="553"/>
    </row>
    <row r="331" spans="1:11" x14ac:dyDescent="0.25">
      <c r="A331" s="547"/>
      <c r="B331" s="555" t="s">
        <v>64</v>
      </c>
      <c r="C331" s="549"/>
      <c r="D331" s="550">
        <v>4</v>
      </c>
      <c r="E331" s="551">
        <v>4</v>
      </c>
      <c r="F331" s="550"/>
      <c r="G331" s="551"/>
      <c r="H331" s="550"/>
      <c r="I331" s="540"/>
      <c r="J331" s="576"/>
      <c r="K331" s="553"/>
    </row>
    <row r="332" spans="1:11" x14ac:dyDescent="0.25">
      <c r="A332" s="547"/>
      <c r="B332" s="555" t="s">
        <v>31</v>
      </c>
      <c r="C332" s="549"/>
      <c r="D332" s="550">
        <v>0.7</v>
      </c>
      <c r="E332" s="551">
        <v>0.7</v>
      </c>
      <c r="F332" s="550"/>
      <c r="G332" s="551"/>
      <c r="H332" s="550"/>
      <c r="I332" s="540"/>
      <c r="J332" s="576"/>
      <c r="K332" s="553"/>
    </row>
    <row r="333" spans="1:11" x14ac:dyDescent="0.25">
      <c r="A333" s="547"/>
      <c r="B333" s="555" t="s">
        <v>184</v>
      </c>
      <c r="C333" s="549"/>
      <c r="D333" s="550"/>
      <c r="E333" s="551">
        <v>45</v>
      </c>
      <c r="F333" s="550"/>
      <c r="G333" s="551"/>
      <c r="H333" s="550"/>
      <c r="I333" s="540"/>
      <c r="J333" s="576"/>
      <c r="K333" s="553"/>
    </row>
    <row r="334" spans="1:11" ht="24.75" x14ac:dyDescent="0.25">
      <c r="A334" s="547" t="s">
        <v>185</v>
      </c>
      <c r="B334" s="548"/>
      <c r="C334" s="549">
        <v>205</v>
      </c>
      <c r="D334" s="585"/>
      <c r="E334" s="586"/>
      <c r="F334" s="551">
        <v>7.3</v>
      </c>
      <c r="G334" s="550">
        <v>5.6</v>
      </c>
      <c r="H334" s="551">
        <v>44</v>
      </c>
      <c r="I334" s="551">
        <v>255</v>
      </c>
      <c r="J334" s="552"/>
      <c r="K334" s="546" t="s">
        <v>186</v>
      </c>
    </row>
    <row r="335" spans="1:11" x14ac:dyDescent="0.25">
      <c r="A335" s="569"/>
      <c r="B335" s="555" t="s">
        <v>187</v>
      </c>
      <c r="C335" s="549"/>
      <c r="D335" s="550">
        <v>50</v>
      </c>
      <c r="E335" s="551">
        <v>50</v>
      </c>
      <c r="F335" s="560"/>
      <c r="G335" s="551"/>
      <c r="H335" s="550"/>
      <c r="I335" s="567"/>
      <c r="J335" s="552"/>
      <c r="K335" s="546"/>
    </row>
    <row r="336" spans="1:11" x14ac:dyDescent="0.25">
      <c r="A336" s="569"/>
      <c r="B336" s="555" t="s">
        <v>40</v>
      </c>
      <c r="C336" s="549"/>
      <c r="D336" s="550">
        <v>160</v>
      </c>
      <c r="E336" s="551">
        <v>160</v>
      </c>
      <c r="F336" s="560"/>
      <c r="G336" s="551"/>
      <c r="H336" s="550"/>
      <c r="I336" s="567"/>
      <c r="J336" s="552"/>
      <c r="K336" s="546"/>
    </row>
    <row r="337" spans="1:11" x14ac:dyDescent="0.25">
      <c r="A337" s="569"/>
      <c r="B337" s="555" t="s">
        <v>34</v>
      </c>
      <c r="C337" s="549"/>
      <c r="D337" s="550">
        <v>5</v>
      </c>
      <c r="E337" s="551">
        <v>5</v>
      </c>
      <c r="F337" s="560"/>
      <c r="G337" s="551"/>
      <c r="H337" s="550"/>
      <c r="I337" s="540"/>
      <c r="J337" s="552"/>
      <c r="K337" s="546"/>
    </row>
    <row r="338" spans="1:11" x14ac:dyDescent="0.25">
      <c r="A338" s="569"/>
      <c r="B338" s="555" t="s">
        <v>83</v>
      </c>
      <c r="C338" s="549"/>
      <c r="D338" s="550">
        <v>1</v>
      </c>
      <c r="E338" s="551">
        <v>1</v>
      </c>
      <c r="F338" s="560"/>
      <c r="G338" s="551"/>
      <c r="H338" s="550"/>
      <c r="I338" s="540"/>
      <c r="J338" s="552"/>
      <c r="K338" s="546"/>
    </row>
    <row r="339" spans="1:11" x14ac:dyDescent="0.25">
      <c r="A339" s="569"/>
      <c r="B339" s="555"/>
      <c r="C339" s="549"/>
      <c r="D339" s="550"/>
      <c r="E339" s="551"/>
      <c r="F339" s="560"/>
      <c r="G339" s="551"/>
      <c r="H339" s="550"/>
      <c r="I339" s="567"/>
      <c r="J339" s="576"/>
      <c r="K339" s="546"/>
    </row>
    <row r="340" spans="1:11" ht="24.75" x14ac:dyDescent="0.25">
      <c r="A340" s="547" t="s">
        <v>74</v>
      </c>
      <c r="B340" s="548"/>
      <c r="C340" s="549">
        <v>150</v>
      </c>
      <c r="D340" s="550"/>
      <c r="E340" s="551"/>
      <c r="F340" s="540"/>
      <c r="G340" s="551"/>
      <c r="H340" s="550">
        <v>18</v>
      </c>
      <c r="I340" s="540">
        <v>71</v>
      </c>
      <c r="J340" s="552"/>
      <c r="K340" s="553" t="s">
        <v>398</v>
      </c>
    </row>
    <row r="341" spans="1:11" x14ac:dyDescent="0.25">
      <c r="A341" s="547"/>
      <c r="B341" s="548" t="s">
        <v>76</v>
      </c>
      <c r="C341" s="549"/>
      <c r="D341" s="550">
        <v>18</v>
      </c>
      <c r="E341" s="551">
        <v>18</v>
      </c>
      <c r="F341" s="540"/>
      <c r="G341" s="551"/>
      <c r="H341" s="550"/>
      <c r="I341" s="540"/>
      <c r="J341" s="552"/>
      <c r="K341" s="553"/>
    </row>
    <row r="342" spans="1:11" x14ac:dyDescent="0.25">
      <c r="A342" s="547"/>
      <c r="B342" s="548" t="s">
        <v>77</v>
      </c>
      <c r="C342" s="549"/>
      <c r="D342" s="550">
        <v>143</v>
      </c>
      <c r="E342" s="551">
        <v>143</v>
      </c>
      <c r="F342" s="540"/>
      <c r="G342" s="551"/>
      <c r="H342" s="550"/>
      <c r="I342" s="540"/>
      <c r="J342" s="552"/>
      <c r="K342" s="553"/>
    </row>
    <row r="343" spans="1:11" x14ac:dyDescent="0.25">
      <c r="A343" s="547"/>
      <c r="B343" s="548" t="s">
        <v>39</v>
      </c>
      <c r="C343" s="549"/>
      <c r="D343" s="550">
        <v>7.5</v>
      </c>
      <c r="E343" s="551">
        <v>7.5</v>
      </c>
      <c r="F343" s="540"/>
      <c r="G343" s="551"/>
      <c r="H343" s="550"/>
      <c r="I343" s="540"/>
      <c r="J343" s="552"/>
      <c r="K343" s="553"/>
    </row>
    <row r="344" spans="1:11" x14ac:dyDescent="0.25">
      <c r="A344" s="584" t="s">
        <v>68</v>
      </c>
      <c r="B344" s="548"/>
      <c r="C344" s="549">
        <v>15</v>
      </c>
      <c r="D344" s="550">
        <v>15</v>
      </c>
      <c r="E344" s="551">
        <v>15</v>
      </c>
      <c r="F344" s="554">
        <v>0.75</v>
      </c>
      <c r="G344" s="585">
        <v>0.15</v>
      </c>
      <c r="H344" s="586">
        <v>7.2</v>
      </c>
      <c r="I344" s="567">
        <v>33</v>
      </c>
      <c r="J344" s="568">
        <v>0</v>
      </c>
      <c r="K344" s="546"/>
    </row>
    <row r="345" spans="1:11" ht="15.75" thickBot="1" x14ac:dyDescent="0.3">
      <c r="A345" s="528" t="s">
        <v>78</v>
      </c>
      <c r="B345" s="529"/>
      <c r="C345" s="577">
        <v>37.5</v>
      </c>
      <c r="D345" s="620">
        <v>37.5</v>
      </c>
      <c r="E345" s="532">
        <v>37.5</v>
      </c>
      <c r="F345" s="577">
        <v>1.8</v>
      </c>
      <c r="G345" s="577">
        <v>0.4</v>
      </c>
      <c r="H345" s="577">
        <v>18</v>
      </c>
      <c r="I345" s="577">
        <v>82.5</v>
      </c>
      <c r="J345" s="552"/>
      <c r="K345" s="546"/>
    </row>
    <row r="346" spans="1:11" ht="15.75" thickBot="1" x14ac:dyDescent="0.3">
      <c r="A346" s="562" t="s">
        <v>48</v>
      </c>
      <c r="B346" s="580"/>
      <c r="C346" s="533">
        <v>764.5</v>
      </c>
      <c r="D346" s="581"/>
      <c r="E346" s="563"/>
      <c r="F346" s="622">
        <f>SUM(F309:F345)</f>
        <v>23.67</v>
      </c>
      <c r="G346" s="622">
        <f>SUM(G309:G345)</f>
        <v>22.709999999999994</v>
      </c>
      <c r="H346" s="622">
        <f>SUM(H309:H345)</f>
        <v>98.14</v>
      </c>
      <c r="I346" s="622">
        <f>SUM(I309:I345)</f>
        <v>689.3</v>
      </c>
      <c r="J346" s="622">
        <f>SUM(J309:J345)</f>
        <v>14.180000000000001</v>
      </c>
      <c r="K346" s="537"/>
    </row>
    <row r="347" spans="1:11" x14ac:dyDescent="0.25">
      <c r="A347" s="509"/>
      <c r="B347" s="566" t="s">
        <v>79</v>
      </c>
      <c r="C347" s="573"/>
      <c r="D347" s="512"/>
      <c r="E347" s="513"/>
      <c r="F347" s="539"/>
      <c r="G347" s="661"/>
      <c r="H347" s="513"/>
      <c r="I347" s="666"/>
      <c r="J347" s="576"/>
      <c r="K347" s="546"/>
    </row>
    <row r="348" spans="1:11" x14ac:dyDescent="0.25">
      <c r="A348" s="547" t="s">
        <v>46</v>
      </c>
      <c r="B348" s="555"/>
      <c r="C348" s="549">
        <v>70</v>
      </c>
      <c r="D348" s="560">
        <v>79.8</v>
      </c>
      <c r="E348" s="554">
        <v>70</v>
      </c>
      <c r="F348" s="554">
        <v>0.1</v>
      </c>
      <c r="G348" s="549">
        <v>0.09</v>
      </c>
      <c r="H348" s="560">
        <v>12.8</v>
      </c>
      <c r="I348" s="549">
        <v>52</v>
      </c>
      <c r="J348" s="568">
        <v>29.4</v>
      </c>
      <c r="K348" s="546" t="s">
        <v>47</v>
      </c>
    </row>
    <row r="349" spans="1:11" x14ac:dyDescent="0.25">
      <c r="A349" s="584" t="s">
        <v>87</v>
      </c>
      <c r="B349" s="548"/>
      <c r="C349" s="549">
        <v>150</v>
      </c>
      <c r="D349" s="540"/>
      <c r="E349" s="551"/>
      <c r="F349" s="549">
        <v>4.3499999999999996</v>
      </c>
      <c r="G349" s="585">
        <v>3.75</v>
      </c>
      <c r="H349" s="585">
        <v>6</v>
      </c>
      <c r="I349" s="567">
        <v>80</v>
      </c>
      <c r="J349" s="568">
        <v>1.05</v>
      </c>
      <c r="K349" s="546" t="s">
        <v>88</v>
      </c>
    </row>
    <row r="350" spans="1:11" x14ac:dyDescent="0.25">
      <c r="A350" s="584"/>
      <c r="B350" s="548" t="s">
        <v>89</v>
      </c>
      <c r="C350" s="549"/>
      <c r="D350" s="540">
        <v>155</v>
      </c>
      <c r="E350" s="551">
        <v>150</v>
      </c>
      <c r="F350" s="549"/>
      <c r="G350" s="586"/>
      <c r="H350" s="585"/>
      <c r="I350" s="587"/>
      <c r="J350" s="568"/>
      <c r="K350" s="546"/>
    </row>
    <row r="351" spans="1:11" ht="24.75" x14ac:dyDescent="0.25">
      <c r="A351" s="629" t="s">
        <v>189</v>
      </c>
      <c r="B351" s="637"/>
      <c r="C351" s="687" t="s">
        <v>190</v>
      </c>
      <c r="D351" s="638"/>
      <c r="E351" s="638"/>
      <c r="F351" s="634">
        <v>3.5</v>
      </c>
      <c r="G351" s="634">
        <v>6</v>
      </c>
      <c r="H351" s="631">
        <v>10.9</v>
      </c>
      <c r="I351" s="631">
        <v>112</v>
      </c>
      <c r="J351" s="634">
        <v>0.01</v>
      </c>
      <c r="K351" s="553" t="s">
        <v>191</v>
      </c>
    </row>
    <row r="352" spans="1:11" x14ac:dyDescent="0.25">
      <c r="A352" s="629"/>
      <c r="B352" s="637" t="s">
        <v>60</v>
      </c>
      <c r="C352" s="687"/>
      <c r="D352" s="638">
        <v>150.30000000000001</v>
      </c>
      <c r="E352" s="638">
        <v>90</v>
      </c>
      <c r="F352" s="688"/>
      <c r="G352" s="688"/>
      <c r="H352" s="689"/>
      <c r="I352" s="631"/>
      <c r="J352" s="634"/>
      <c r="K352" s="553"/>
    </row>
    <row r="353" spans="1:11" x14ac:dyDescent="0.25">
      <c r="A353" s="629"/>
      <c r="B353" s="637" t="s">
        <v>62</v>
      </c>
      <c r="C353" s="687"/>
      <c r="D353" s="638">
        <v>9.9700000000000006</v>
      </c>
      <c r="E353" s="638">
        <v>7.5</v>
      </c>
      <c r="F353" s="688"/>
      <c r="G353" s="688"/>
      <c r="H353" s="689"/>
      <c r="I353" s="631"/>
      <c r="J353" s="634"/>
      <c r="K353" s="553"/>
    </row>
    <row r="354" spans="1:11" x14ac:dyDescent="0.25">
      <c r="A354" s="629"/>
      <c r="B354" s="637" t="s">
        <v>63</v>
      </c>
      <c r="C354" s="687"/>
      <c r="D354" s="638">
        <v>11.9</v>
      </c>
      <c r="E354" s="638">
        <v>10</v>
      </c>
      <c r="F354" s="688"/>
      <c r="G354" s="688"/>
      <c r="H354" s="689"/>
      <c r="I354" s="631"/>
      <c r="J354" s="634"/>
      <c r="K354" s="553"/>
    </row>
    <row r="355" spans="1:11" x14ac:dyDescent="0.25">
      <c r="A355" s="629"/>
      <c r="B355" s="639" t="s">
        <v>30</v>
      </c>
      <c r="C355" s="687"/>
      <c r="D355" s="638">
        <v>11</v>
      </c>
      <c r="E355" s="638">
        <v>10</v>
      </c>
      <c r="F355" s="688"/>
      <c r="G355" s="688"/>
      <c r="H355" s="689"/>
      <c r="I355" s="689"/>
      <c r="J355" s="688"/>
      <c r="K355" s="553"/>
    </row>
    <row r="356" spans="1:11" x14ac:dyDescent="0.25">
      <c r="A356" s="629"/>
      <c r="B356" s="639" t="s">
        <v>64</v>
      </c>
      <c r="C356" s="687"/>
      <c r="D356" s="638">
        <v>5</v>
      </c>
      <c r="E356" s="638">
        <v>5</v>
      </c>
      <c r="F356" s="688"/>
      <c r="G356" s="634"/>
      <c r="H356" s="631"/>
      <c r="I356" s="631"/>
      <c r="J356" s="634"/>
      <c r="K356" s="553"/>
    </row>
    <row r="357" spans="1:11" x14ac:dyDescent="0.25">
      <c r="A357" s="629"/>
      <c r="B357" s="639" t="s">
        <v>134</v>
      </c>
      <c r="C357" s="687"/>
      <c r="D357" s="638">
        <v>3</v>
      </c>
      <c r="E357" s="638">
        <v>3</v>
      </c>
      <c r="F357" s="688"/>
      <c r="G357" s="634"/>
      <c r="H357" s="631"/>
      <c r="I357" s="631"/>
      <c r="J357" s="634"/>
      <c r="K357" s="553"/>
    </row>
    <row r="358" spans="1:11" x14ac:dyDescent="0.25">
      <c r="A358" s="629"/>
      <c r="B358" s="639" t="s">
        <v>69</v>
      </c>
      <c r="C358" s="687"/>
      <c r="D358" s="638">
        <v>3</v>
      </c>
      <c r="E358" s="638">
        <v>3</v>
      </c>
      <c r="F358" s="688"/>
      <c r="G358" s="634"/>
      <c r="H358" s="631"/>
      <c r="I358" s="631"/>
      <c r="J358" s="634"/>
      <c r="K358" s="553"/>
    </row>
    <row r="359" spans="1:11" x14ac:dyDescent="0.25">
      <c r="A359" s="629"/>
      <c r="B359" s="639" t="s">
        <v>31</v>
      </c>
      <c r="C359" s="687"/>
      <c r="D359" s="690">
        <v>0.6</v>
      </c>
      <c r="E359" s="638">
        <v>0.6</v>
      </c>
      <c r="F359" s="688"/>
      <c r="G359" s="634"/>
      <c r="H359" s="631"/>
      <c r="I359" s="631"/>
      <c r="J359" s="634"/>
      <c r="K359" s="553"/>
    </row>
    <row r="360" spans="1:11" x14ac:dyDescent="0.25">
      <c r="A360" s="629"/>
      <c r="B360" s="639" t="s">
        <v>192</v>
      </c>
      <c r="C360" s="687"/>
      <c r="D360" s="690"/>
      <c r="E360" s="638">
        <v>100</v>
      </c>
      <c r="F360" s="688"/>
      <c r="G360" s="631"/>
      <c r="H360" s="635"/>
      <c r="I360" s="634"/>
      <c r="J360" s="634"/>
      <c r="K360" s="553"/>
    </row>
    <row r="361" spans="1:11" x14ac:dyDescent="0.25">
      <c r="A361" s="629"/>
      <c r="B361" s="639" t="s">
        <v>134</v>
      </c>
      <c r="C361" s="687"/>
      <c r="D361" s="690">
        <v>5</v>
      </c>
      <c r="E361" s="638">
        <v>5</v>
      </c>
      <c r="F361" s="688"/>
      <c r="G361" s="631"/>
      <c r="H361" s="635"/>
      <c r="I361" s="634"/>
      <c r="J361" s="634"/>
      <c r="K361" s="553"/>
    </row>
    <row r="362" spans="1:11" x14ac:dyDescent="0.25">
      <c r="A362" s="629"/>
      <c r="B362" s="639" t="s">
        <v>73</v>
      </c>
      <c r="C362" s="687"/>
      <c r="D362" s="690">
        <v>1.5</v>
      </c>
      <c r="E362" s="638">
        <v>1.5</v>
      </c>
      <c r="F362" s="688"/>
      <c r="G362" s="631"/>
      <c r="H362" s="635"/>
      <c r="I362" s="634"/>
      <c r="J362" s="634"/>
      <c r="K362" s="553"/>
    </row>
    <row r="363" spans="1:11" x14ac:dyDescent="0.25">
      <c r="A363" s="629"/>
      <c r="B363" s="639" t="s">
        <v>40</v>
      </c>
      <c r="C363" s="687"/>
      <c r="D363" s="690">
        <v>15</v>
      </c>
      <c r="E363" s="638">
        <v>15</v>
      </c>
      <c r="F363" s="688"/>
      <c r="G363" s="631"/>
      <c r="H363" s="635"/>
      <c r="I363" s="634"/>
      <c r="J363" s="634"/>
      <c r="K363" s="553"/>
    </row>
    <row r="364" spans="1:11" x14ac:dyDescent="0.25">
      <c r="A364" s="629"/>
      <c r="B364" s="639" t="s">
        <v>193</v>
      </c>
      <c r="C364" s="687"/>
      <c r="D364" s="690"/>
      <c r="E364" s="638">
        <v>20</v>
      </c>
      <c r="F364" s="688"/>
      <c r="G364" s="631"/>
      <c r="H364" s="635"/>
      <c r="I364" s="634"/>
      <c r="J364" s="634"/>
      <c r="K364" s="553"/>
    </row>
    <row r="365" spans="1:11" x14ac:dyDescent="0.25">
      <c r="A365" s="131" t="s">
        <v>194</v>
      </c>
      <c r="B365" s="132"/>
      <c r="C365" s="142">
        <v>120</v>
      </c>
      <c r="D365" s="141"/>
      <c r="E365" s="142"/>
      <c r="F365" s="217">
        <v>0.36</v>
      </c>
      <c r="G365" s="142">
        <v>0.15</v>
      </c>
      <c r="H365" s="141">
        <v>11.28</v>
      </c>
      <c r="I365" s="217">
        <v>47.88</v>
      </c>
      <c r="J365" s="218">
        <v>48.8</v>
      </c>
      <c r="K365" s="140" t="s">
        <v>195</v>
      </c>
    </row>
    <row r="366" spans="1:11" x14ac:dyDescent="0.25">
      <c r="A366" s="131"/>
      <c r="B366" s="132" t="s">
        <v>196</v>
      </c>
      <c r="C366" s="142"/>
      <c r="D366" s="141">
        <v>12</v>
      </c>
      <c r="E366" s="142">
        <v>12</v>
      </c>
      <c r="F366" s="217"/>
      <c r="G366" s="142"/>
      <c r="H366" s="141"/>
      <c r="I366" s="217"/>
      <c r="J366" s="218"/>
      <c r="K366" s="140"/>
    </row>
    <row r="367" spans="1:11" x14ac:dyDescent="0.25">
      <c r="A367" s="131"/>
      <c r="B367" s="132" t="s">
        <v>82</v>
      </c>
      <c r="C367" s="142"/>
      <c r="D367" s="141">
        <v>6</v>
      </c>
      <c r="E367" s="142">
        <v>6</v>
      </c>
      <c r="F367" s="217"/>
      <c r="G367" s="142"/>
      <c r="H367" s="217"/>
      <c r="I367" s="217"/>
      <c r="J367" s="218"/>
      <c r="K367" s="140"/>
    </row>
    <row r="368" spans="1:11" x14ac:dyDescent="0.25">
      <c r="A368" s="131"/>
      <c r="B368" s="144" t="s">
        <v>40</v>
      </c>
      <c r="C368" s="142"/>
      <c r="D368" s="142">
        <v>120</v>
      </c>
      <c r="E368" s="142">
        <v>120</v>
      </c>
      <c r="F368" s="142"/>
      <c r="G368" s="141"/>
      <c r="H368" s="142"/>
      <c r="I368" s="141"/>
      <c r="J368" s="218"/>
      <c r="K368" s="140"/>
    </row>
    <row r="369" spans="1:11" ht="15.75" thickBot="1" x14ac:dyDescent="0.3">
      <c r="A369" s="584" t="s">
        <v>68</v>
      </c>
      <c r="B369" s="548"/>
      <c r="C369" s="549">
        <v>15</v>
      </c>
      <c r="D369" s="550">
        <v>15</v>
      </c>
      <c r="E369" s="551">
        <v>15</v>
      </c>
      <c r="F369" s="554">
        <v>0.75</v>
      </c>
      <c r="G369" s="585">
        <v>0.15</v>
      </c>
      <c r="H369" s="586">
        <v>7.2</v>
      </c>
      <c r="I369" s="567">
        <v>33</v>
      </c>
      <c r="J369" s="568">
        <v>0</v>
      </c>
      <c r="K369" s="546"/>
    </row>
    <row r="370" spans="1:11" ht="15.75" thickBot="1" x14ac:dyDescent="0.3">
      <c r="A370" s="562" t="s">
        <v>48</v>
      </c>
      <c r="B370" s="580"/>
      <c r="C370" s="533">
        <v>475</v>
      </c>
      <c r="D370" s="653"/>
      <c r="E370" s="563"/>
      <c r="F370" s="582">
        <f>SUM(F347:F369)</f>
        <v>9.0599999999999987</v>
      </c>
      <c r="G370" s="582">
        <f t="shared" ref="G370:J370" si="8">SUM(G347:G369)</f>
        <v>10.14</v>
      </c>
      <c r="H370" s="582">
        <f t="shared" si="8"/>
        <v>48.180000000000007</v>
      </c>
      <c r="I370" s="582">
        <f t="shared" si="8"/>
        <v>324.88</v>
      </c>
      <c r="J370" s="582">
        <f t="shared" si="8"/>
        <v>79.259999999999991</v>
      </c>
      <c r="K370" s="589"/>
    </row>
    <row r="371" spans="1:11" ht="15.75" thickBot="1" x14ac:dyDescent="0.3">
      <c r="A371" s="584"/>
      <c r="B371" s="624"/>
      <c r="C371" s="549"/>
      <c r="D371" s="540"/>
      <c r="E371" s="551"/>
      <c r="F371" s="549"/>
      <c r="G371" s="550"/>
      <c r="H371" s="551"/>
      <c r="I371" s="587"/>
      <c r="J371" s="552"/>
      <c r="K371" s="553"/>
    </row>
    <row r="372" spans="1:11" ht="15.75" thickBot="1" x14ac:dyDescent="0.3">
      <c r="A372" s="597" t="s">
        <v>94</v>
      </c>
      <c r="B372" s="598"/>
      <c r="C372" s="691">
        <f>C305+C308+C346+C370</f>
        <v>1741.5</v>
      </c>
      <c r="D372" s="600"/>
      <c r="E372" s="601"/>
      <c r="F372" s="655">
        <f>F305+F308+F346+F370</f>
        <v>41.980000000000004</v>
      </c>
      <c r="G372" s="655">
        <f>G305+G308+G346+G370</f>
        <v>45.069999999999993</v>
      </c>
      <c r="H372" s="655">
        <f>H305+H308+H346+H370</f>
        <v>204.72</v>
      </c>
      <c r="I372" s="655">
        <f>I305+I308+I346+I370</f>
        <v>1393.6799999999998</v>
      </c>
      <c r="J372" s="655">
        <f>J305+J308+J346+J370</f>
        <v>97.13</v>
      </c>
      <c r="K372" s="692"/>
    </row>
    <row r="373" spans="1:11" x14ac:dyDescent="0.25">
      <c r="A373" s="501"/>
      <c r="B373" s="624"/>
      <c r="C373" s="604"/>
      <c r="D373" s="605"/>
      <c r="E373" s="550"/>
      <c r="F373" s="657"/>
      <c r="G373" s="693"/>
      <c r="H373" s="693"/>
      <c r="I373" s="659"/>
      <c r="J373" s="694"/>
      <c r="K373" s="510"/>
    </row>
    <row r="374" spans="1:11" x14ac:dyDescent="0.25">
      <c r="A374" s="501"/>
      <c r="B374" s="624"/>
      <c r="C374" s="604"/>
      <c r="D374" s="605"/>
      <c r="E374" s="550"/>
      <c r="F374" s="657"/>
      <c r="G374" s="693"/>
      <c r="H374" s="693"/>
      <c r="I374" s="659"/>
      <c r="J374" s="695"/>
      <c r="K374" s="548"/>
    </row>
    <row r="375" spans="1:11" ht="15.75" thickBot="1" x14ac:dyDescent="0.3">
      <c r="A375" s="501" t="s">
        <v>197</v>
      </c>
      <c r="B375" s="502"/>
      <c r="C375" s="503"/>
      <c r="D375" s="504"/>
      <c r="G375" s="506"/>
      <c r="H375" s="506"/>
      <c r="J375" s="607"/>
      <c r="K375" s="529"/>
    </row>
    <row r="376" spans="1:11" ht="24.75" x14ac:dyDescent="0.25">
      <c r="A376" s="509" t="s">
        <v>8</v>
      </c>
      <c r="B376" s="510"/>
      <c r="C376" s="511" t="s">
        <v>9</v>
      </c>
      <c r="D376" s="513" t="s">
        <v>10</v>
      </c>
      <c r="E376" s="608" t="s">
        <v>10</v>
      </c>
      <c r="F376" s="1213" t="s">
        <v>382</v>
      </c>
      <c r="G376" s="1214"/>
      <c r="H376" s="1215"/>
      <c r="I376" s="514" t="s">
        <v>12</v>
      </c>
      <c r="J376" s="609" t="s">
        <v>383</v>
      </c>
      <c r="K376" s="516" t="s">
        <v>401</v>
      </c>
    </row>
    <row r="377" spans="1:11" ht="15.75" thickBot="1" x14ac:dyDescent="0.3">
      <c r="A377" s="517" t="s">
        <v>15</v>
      </c>
      <c r="B377" s="518"/>
      <c r="C377" s="519" t="s">
        <v>16</v>
      </c>
      <c r="D377" s="521" t="s">
        <v>17</v>
      </c>
      <c r="E377" s="611" t="s">
        <v>17</v>
      </c>
      <c r="F377" s="522"/>
      <c r="G377" s="523"/>
      <c r="H377" s="523"/>
      <c r="I377" s="525" t="s">
        <v>385</v>
      </c>
      <c r="J377" s="526"/>
      <c r="K377" s="527"/>
    </row>
    <row r="378" spans="1:11" ht="15.75" thickBot="1" x14ac:dyDescent="0.3">
      <c r="A378" s="569"/>
      <c r="B378" s="548"/>
      <c r="C378" s="554"/>
      <c r="D378" s="532" t="s">
        <v>19</v>
      </c>
      <c r="E378" s="556" t="s">
        <v>20</v>
      </c>
      <c r="F378" s="539" t="s">
        <v>21</v>
      </c>
      <c r="G378" s="539" t="s">
        <v>22</v>
      </c>
      <c r="H378" s="573" t="s">
        <v>23</v>
      </c>
      <c r="I378" s="514" t="s">
        <v>24</v>
      </c>
      <c r="J378" s="515" t="s">
        <v>25</v>
      </c>
      <c r="K378" s="537"/>
    </row>
    <row r="379" spans="1:11" x14ac:dyDescent="0.25">
      <c r="A379" s="509"/>
      <c r="B379" s="538" t="s">
        <v>26</v>
      </c>
      <c r="C379" s="511"/>
      <c r="D379" s="512"/>
      <c r="E379" s="541"/>
      <c r="F379" s="614"/>
      <c r="G379" s="614"/>
      <c r="H379" s="615"/>
      <c r="I379" s="616"/>
      <c r="J379" s="596"/>
      <c r="K379" s="546"/>
    </row>
    <row r="380" spans="1:11" ht="24.75" x14ac:dyDescent="0.25">
      <c r="A380" s="547" t="s">
        <v>198</v>
      </c>
      <c r="B380" s="546"/>
      <c r="C380" s="549" t="s">
        <v>402</v>
      </c>
      <c r="D380" s="550"/>
      <c r="E380" s="551"/>
      <c r="F380" s="540">
        <v>5.89</v>
      </c>
      <c r="G380" s="540">
        <v>5.4149999999999991</v>
      </c>
      <c r="H380" s="551">
        <v>25.840000000000003</v>
      </c>
      <c r="I380" s="540">
        <v>176</v>
      </c>
      <c r="J380" s="552">
        <v>0.21375</v>
      </c>
      <c r="K380" s="553" t="s">
        <v>98</v>
      </c>
    </row>
    <row r="381" spans="1:11" x14ac:dyDescent="0.25">
      <c r="A381" s="547"/>
      <c r="B381" s="696" t="s">
        <v>200</v>
      </c>
      <c r="C381" s="549"/>
      <c r="D381" s="540">
        <v>40</v>
      </c>
      <c r="E381" s="551">
        <v>40</v>
      </c>
      <c r="F381" s="540"/>
      <c r="G381" s="540"/>
      <c r="H381" s="540"/>
      <c r="I381" s="540"/>
      <c r="J381" s="552"/>
      <c r="K381" s="553"/>
    </row>
    <row r="382" spans="1:11" x14ac:dyDescent="0.25">
      <c r="A382" s="547"/>
      <c r="B382" s="548" t="s">
        <v>32</v>
      </c>
      <c r="C382" s="554"/>
      <c r="D382" s="540">
        <v>100</v>
      </c>
      <c r="E382" s="551">
        <v>100</v>
      </c>
      <c r="F382" s="540"/>
      <c r="G382" s="540"/>
      <c r="H382" s="551"/>
      <c r="I382" s="540"/>
      <c r="J382" s="552"/>
      <c r="K382" s="553"/>
    </row>
    <row r="383" spans="1:11" x14ac:dyDescent="0.25">
      <c r="A383" s="547"/>
      <c r="B383" s="548" t="s">
        <v>40</v>
      </c>
      <c r="C383" s="554"/>
      <c r="D383" s="540">
        <v>68</v>
      </c>
      <c r="E383" s="551">
        <v>68</v>
      </c>
      <c r="F383" s="540"/>
      <c r="G383" s="540"/>
      <c r="H383" s="551"/>
      <c r="I383" s="540"/>
      <c r="J383" s="552"/>
      <c r="K383" s="553"/>
    </row>
    <row r="384" spans="1:11" x14ac:dyDescent="0.25">
      <c r="A384" s="547"/>
      <c r="B384" s="548" t="s">
        <v>39</v>
      </c>
      <c r="C384" s="549"/>
      <c r="D384" s="540">
        <v>5</v>
      </c>
      <c r="E384" s="551">
        <v>5</v>
      </c>
      <c r="F384" s="540"/>
      <c r="G384" s="540"/>
      <c r="H384" s="551"/>
      <c r="I384" s="540"/>
      <c r="J384" s="552"/>
      <c r="K384" s="553"/>
    </row>
    <row r="385" spans="1:11" x14ac:dyDescent="0.25">
      <c r="A385" s="547"/>
      <c r="B385" s="555" t="s">
        <v>31</v>
      </c>
      <c r="C385" s="549"/>
      <c r="D385" s="540">
        <v>1</v>
      </c>
      <c r="E385" s="551">
        <v>1</v>
      </c>
      <c r="F385" s="540"/>
      <c r="G385" s="540"/>
      <c r="H385" s="551"/>
      <c r="I385" s="540"/>
      <c r="J385" s="552"/>
      <c r="K385" s="553"/>
    </row>
    <row r="386" spans="1:11" x14ac:dyDescent="0.25">
      <c r="A386" s="547"/>
      <c r="B386" s="555" t="s">
        <v>34</v>
      </c>
      <c r="C386" s="549"/>
      <c r="D386" s="540">
        <v>5</v>
      </c>
      <c r="E386" s="551">
        <v>5</v>
      </c>
      <c r="F386" s="540"/>
      <c r="G386" s="540"/>
      <c r="H386" s="551"/>
      <c r="I386" s="540"/>
      <c r="J386" s="552"/>
      <c r="K386" s="553"/>
    </row>
    <row r="387" spans="1:11" x14ac:dyDescent="0.25">
      <c r="A387" s="557" t="s">
        <v>100</v>
      </c>
      <c r="B387" s="548"/>
      <c r="C387" s="549">
        <v>180</v>
      </c>
      <c r="D387" s="558"/>
      <c r="E387" s="559"/>
      <c r="F387" s="540">
        <v>2.1</v>
      </c>
      <c r="G387" s="551">
        <v>2.5833333333333335</v>
      </c>
      <c r="H387" s="551">
        <v>13.6</v>
      </c>
      <c r="I387" s="540">
        <v>88.3</v>
      </c>
      <c r="J387" s="552">
        <v>0.39166666666666666</v>
      </c>
      <c r="K387" s="553" t="s">
        <v>403</v>
      </c>
    </row>
    <row r="388" spans="1:11" x14ac:dyDescent="0.25">
      <c r="A388" s="557"/>
      <c r="B388" s="555" t="s">
        <v>102</v>
      </c>
      <c r="C388" s="549"/>
      <c r="D388" s="540">
        <v>1.7</v>
      </c>
      <c r="E388" s="551">
        <v>1.7</v>
      </c>
      <c r="F388" s="540"/>
      <c r="G388" s="551"/>
      <c r="H388" s="551"/>
      <c r="I388" s="540"/>
      <c r="J388" s="552"/>
      <c r="K388" s="553"/>
    </row>
    <row r="389" spans="1:11" x14ac:dyDescent="0.25">
      <c r="A389" s="557"/>
      <c r="B389" s="555" t="s">
        <v>39</v>
      </c>
      <c r="C389" s="549"/>
      <c r="D389" s="540">
        <v>10</v>
      </c>
      <c r="E389" s="551">
        <v>10</v>
      </c>
      <c r="F389" s="540"/>
      <c r="G389" s="551"/>
      <c r="H389" s="551"/>
      <c r="I389" s="540"/>
      <c r="J389" s="552"/>
      <c r="K389" s="553"/>
    </row>
    <row r="390" spans="1:11" x14ac:dyDescent="0.25">
      <c r="A390" s="617"/>
      <c r="B390" s="555" t="s">
        <v>32</v>
      </c>
      <c r="C390" s="549"/>
      <c r="D390" s="540">
        <v>110</v>
      </c>
      <c r="E390" s="551">
        <v>110</v>
      </c>
      <c r="F390" s="540"/>
      <c r="G390" s="551"/>
      <c r="H390" s="551"/>
      <c r="I390" s="540"/>
      <c r="J390" s="552"/>
      <c r="K390" s="553"/>
    </row>
    <row r="391" spans="1:11" x14ac:dyDescent="0.25">
      <c r="A391" s="617"/>
      <c r="B391" s="555" t="s">
        <v>40</v>
      </c>
      <c r="C391" s="549"/>
      <c r="D391" s="540">
        <v>80</v>
      </c>
      <c r="E391" s="551">
        <v>80</v>
      </c>
      <c r="F391" s="540"/>
      <c r="G391" s="551"/>
      <c r="H391" s="551"/>
      <c r="I391" s="540"/>
      <c r="J391" s="552"/>
      <c r="K391" s="553"/>
    </row>
    <row r="392" spans="1:11" x14ac:dyDescent="0.25">
      <c r="A392" s="557" t="s">
        <v>41</v>
      </c>
      <c r="B392" s="548"/>
      <c r="C392" s="549" t="s">
        <v>392</v>
      </c>
      <c r="D392" s="558"/>
      <c r="E392" s="559"/>
      <c r="F392" s="540">
        <v>2.2999999999999998</v>
      </c>
      <c r="G392" s="551">
        <v>4.5</v>
      </c>
      <c r="H392" s="550">
        <v>15.4</v>
      </c>
      <c r="I392" s="540">
        <v>111</v>
      </c>
      <c r="J392" s="552"/>
      <c r="K392" s="553" t="s">
        <v>43</v>
      </c>
    </row>
    <row r="393" spans="1:11" x14ac:dyDescent="0.25">
      <c r="A393" s="557"/>
      <c r="B393" s="548" t="s">
        <v>44</v>
      </c>
      <c r="C393" s="549"/>
      <c r="D393" s="540">
        <v>30</v>
      </c>
      <c r="E393" s="551">
        <v>30</v>
      </c>
      <c r="F393" s="540"/>
      <c r="G393" s="551"/>
      <c r="H393" s="551"/>
      <c r="I393" s="540"/>
      <c r="J393" s="552"/>
      <c r="K393" s="553"/>
    </row>
    <row r="394" spans="1:11" ht="15.75" thickBot="1" x14ac:dyDescent="0.3">
      <c r="A394" s="557"/>
      <c r="B394" s="548" t="s">
        <v>34</v>
      </c>
      <c r="C394" s="549"/>
      <c r="D394" s="540">
        <v>5</v>
      </c>
      <c r="E394" s="551">
        <v>5</v>
      </c>
      <c r="F394" s="540" t="s">
        <v>45</v>
      </c>
      <c r="G394" s="551"/>
      <c r="H394" s="551"/>
      <c r="I394" s="540"/>
      <c r="J394" s="552"/>
      <c r="K394" s="553"/>
    </row>
    <row r="395" spans="1:11" ht="15.75" thickBot="1" x14ac:dyDescent="0.3">
      <c r="A395" s="562" t="s">
        <v>48</v>
      </c>
      <c r="B395" s="697"/>
      <c r="C395" s="677">
        <v>420</v>
      </c>
      <c r="D395" s="653"/>
      <c r="E395" s="563"/>
      <c r="F395" s="564">
        <f>SUM(F379:F394)</f>
        <v>10.29</v>
      </c>
      <c r="G395" s="564">
        <f t="shared" ref="G395:J395" si="9">SUM(G379:G394)</f>
        <v>12.498333333333333</v>
      </c>
      <c r="H395" s="564">
        <f t="shared" si="9"/>
        <v>54.84</v>
      </c>
      <c r="I395" s="564">
        <f t="shared" si="9"/>
        <v>375.3</v>
      </c>
      <c r="J395" s="564">
        <f t="shared" si="9"/>
        <v>0.60541666666666671</v>
      </c>
      <c r="K395" s="589"/>
    </row>
    <row r="396" spans="1:11" x14ac:dyDescent="0.25">
      <c r="A396" s="584"/>
      <c r="B396" s="624" t="s">
        <v>49</v>
      </c>
      <c r="C396" s="554"/>
      <c r="D396" s="540"/>
      <c r="E396" s="513"/>
      <c r="F396" s="549"/>
      <c r="G396" s="550"/>
      <c r="H396" s="551"/>
      <c r="I396" s="587"/>
      <c r="J396" s="552"/>
      <c r="K396" s="546"/>
    </row>
    <row r="397" spans="1:11" ht="15.75" thickBot="1" x14ac:dyDescent="0.3">
      <c r="A397" s="569" t="s">
        <v>46</v>
      </c>
      <c r="B397" s="555"/>
      <c r="C397" s="549">
        <v>70</v>
      </c>
      <c r="D397" s="560">
        <v>79.8</v>
      </c>
      <c r="E397" s="554">
        <v>70</v>
      </c>
      <c r="F397" s="554">
        <v>0.1</v>
      </c>
      <c r="G397" s="551">
        <v>0.1</v>
      </c>
      <c r="H397" s="550">
        <v>4.5999999999999996</v>
      </c>
      <c r="I397" s="567">
        <v>21</v>
      </c>
      <c r="J397" s="552">
        <v>7.5</v>
      </c>
      <c r="K397" s="546" t="s">
        <v>47</v>
      </c>
    </row>
    <row r="398" spans="1:11" ht="15.75" thickBot="1" x14ac:dyDescent="0.3">
      <c r="A398" s="562" t="s">
        <v>48</v>
      </c>
      <c r="B398" s="580"/>
      <c r="C398" s="534">
        <v>70</v>
      </c>
      <c r="D398" s="698"/>
      <c r="E398" s="571"/>
      <c r="F398" s="564">
        <f>SUM(F397)</f>
        <v>0.1</v>
      </c>
      <c r="G398" s="564">
        <f t="shared" ref="G398:J398" si="10">SUM(G397)</f>
        <v>0.1</v>
      </c>
      <c r="H398" s="564">
        <f t="shared" si="10"/>
        <v>4.5999999999999996</v>
      </c>
      <c r="I398" s="564">
        <f t="shared" si="10"/>
        <v>21</v>
      </c>
      <c r="J398" s="564">
        <f t="shared" si="10"/>
        <v>7.5</v>
      </c>
      <c r="K398" s="537"/>
    </row>
    <row r="399" spans="1:11" x14ac:dyDescent="0.25">
      <c r="A399" s="509"/>
      <c r="B399" s="538" t="s">
        <v>52</v>
      </c>
      <c r="C399" s="539"/>
      <c r="D399" s="699"/>
      <c r="E399" s="572"/>
      <c r="F399" s="573"/>
      <c r="G399" s="513"/>
      <c r="H399" s="661"/>
      <c r="I399" s="514"/>
      <c r="J399" s="576"/>
      <c r="K399" s="546"/>
    </row>
    <row r="400" spans="1:11" x14ac:dyDescent="0.25">
      <c r="A400" s="106" t="s">
        <v>107</v>
      </c>
      <c r="B400" s="114"/>
      <c r="C400" s="108">
        <v>50</v>
      </c>
      <c r="D400" s="111"/>
      <c r="E400" s="110"/>
      <c r="F400" s="109">
        <v>0.95</v>
      </c>
      <c r="G400" s="111">
        <v>4.45</v>
      </c>
      <c r="H400" s="110">
        <v>3.85</v>
      </c>
      <c r="I400" s="111">
        <v>59.5</v>
      </c>
      <c r="J400" s="112">
        <v>3.5</v>
      </c>
      <c r="K400" s="112"/>
    </row>
    <row r="401" spans="1:11" x14ac:dyDescent="0.25">
      <c r="A401" s="106"/>
      <c r="B401" s="628" t="s">
        <v>108</v>
      </c>
      <c r="C401" s="108"/>
      <c r="D401" s="111">
        <v>52.5</v>
      </c>
      <c r="E401" s="110">
        <v>50</v>
      </c>
      <c r="F401" s="109"/>
      <c r="G401" s="111"/>
      <c r="H401" s="110"/>
      <c r="I401" s="111"/>
      <c r="J401" s="112"/>
      <c r="K401" s="112"/>
    </row>
    <row r="402" spans="1:11" ht="24.75" x14ac:dyDescent="0.25">
      <c r="A402" s="569" t="s">
        <v>426</v>
      </c>
      <c r="B402" s="548"/>
      <c r="C402" s="549" t="s">
        <v>427</v>
      </c>
      <c r="D402" s="550"/>
      <c r="E402" s="551"/>
      <c r="F402" s="560">
        <v>5.69</v>
      </c>
      <c r="G402" s="551">
        <v>6.1</v>
      </c>
      <c r="H402" s="550">
        <v>9.42</v>
      </c>
      <c r="I402" s="567">
        <v>115</v>
      </c>
      <c r="J402" s="552">
        <v>4.97</v>
      </c>
      <c r="K402" s="546" t="s">
        <v>428</v>
      </c>
    </row>
    <row r="403" spans="1:11" x14ac:dyDescent="0.25">
      <c r="A403" s="569"/>
      <c r="B403" s="548" t="s">
        <v>157</v>
      </c>
      <c r="C403" s="549"/>
      <c r="D403" s="550">
        <v>44.62</v>
      </c>
      <c r="E403" s="551">
        <v>29</v>
      </c>
      <c r="F403" s="560"/>
      <c r="G403" s="551"/>
      <c r="H403" s="550"/>
      <c r="I403" s="540"/>
      <c r="J403" s="552"/>
      <c r="K403" s="546"/>
    </row>
    <row r="404" spans="1:11" x14ac:dyDescent="0.25">
      <c r="A404" s="569"/>
      <c r="B404" s="548" t="s">
        <v>72</v>
      </c>
      <c r="C404" s="549"/>
      <c r="D404" s="550">
        <v>30</v>
      </c>
      <c r="E404" s="551">
        <v>24</v>
      </c>
      <c r="F404" s="560"/>
      <c r="G404" s="551"/>
      <c r="H404" s="550"/>
      <c r="I404" s="567"/>
      <c r="J404" s="576"/>
      <c r="K404" s="546"/>
    </row>
    <row r="405" spans="1:11" x14ac:dyDescent="0.25">
      <c r="A405" s="569"/>
      <c r="B405" s="548" t="s">
        <v>60</v>
      </c>
      <c r="C405" s="549"/>
      <c r="D405" s="550">
        <v>33.4</v>
      </c>
      <c r="E405" s="551">
        <v>20</v>
      </c>
      <c r="F405" s="560"/>
      <c r="G405" s="551"/>
      <c r="H405" s="550"/>
      <c r="I405" s="567"/>
      <c r="J405" s="576"/>
      <c r="K405" s="546"/>
    </row>
    <row r="406" spans="1:11" x14ac:dyDescent="0.25">
      <c r="A406" s="569"/>
      <c r="B406" s="548" t="s">
        <v>62</v>
      </c>
      <c r="C406" s="549"/>
      <c r="D406" s="550">
        <v>10.64</v>
      </c>
      <c r="E406" s="551">
        <v>8</v>
      </c>
      <c r="F406" s="560"/>
      <c r="G406" s="551"/>
      <c r="H406" s="550"/>
      <c r="I406" s="567"/>
      <c r="J406" s="576"/>
      <c r="K406" s="546"/>
    </row>
    <row r="407" spans="1:11" x14ac:dyDescent="0.25">
      <c r="A407" s="569"/>
      <c r="B407" s="555" t="s">
        <v>63</v>
      </c>
      <c r="C407" s="549"/>
      <c r="D407" s="550">
        <v>9.52</v>
      </c>
      <c r="E407" s="551">
        <v>8</v>
      </c>
      <c r="F407" s="560"/>
      <c r="G407" s="551"/>
      <c r="H407" s="550"/>
      <c r="I407" s="567"/>
      <c r="J407" s="576"/>
      <c r="K407" s="546"/>
    </row>
    <row r="408" spans="1:11" x14ac:dyDescent="0.25">
      <c r="A408" s="569"/>
      <c r="B408" s="555" t="s">
        <v>204</v>
      </c>
      <c r="C408" s="549"/>
      <c r="D408" s="550">
        <v>8</v>
      </c>
      <c r="E408" s="551">
        <v>8</v>
      </c>
      <c r="F408" s="560"/>
      <c r="G408" s="551"/>
      <c r="H408" s="550"/>
      <c r="I408" s="567"/>
      <c r="J408" s="576"/>
      <c r="K408" s="546"/>
    </row>
    <row r="409" spans="1:11" x14ac:dyDescent="0.25">
      <c r="A409" s="569"/>
      <c r="B409" s="555" t="s">
        <v>64</v>
      </c>
      <c r="C409" s="549"/>
      <c r="D409" s="550">
        <v>4</v>
      </c>
      <c r="E409" s="551">
        <v>4</v>
      </c>
      <c r="F409" s="560"/>
      <c r="G409" s="551"/>
      <c r="H409" s="550"/>
      <c r="I409" s="567"/>
      <c r="J409" s="576"/>
      <c r="K409" s="546"/>
    </row>
    <row r="410" spans="1:11" x14ac:dyDescent="0.25">
      <c r="A410" s="569"/>
      <c r="B410" s="555" t="s">
        <v>31</v>
      </c>
      <c r="C410" s="549"/>
      <c r="D410" s="550">
        <v>1</v>
      </c>
      <c r="E410" s="551">
        <v>1</v>
      </c>
      <c r="F410" s="560"/>
      <c r="G410" s="551"/>
      <c r="H410" s="550"/>
      <c r="I410" s="567"/>
      <c r="J410" s="576"/>
      <c r="K410" s="546"/>
    </row>
    <row r="411" spans="1:11" x14ac:dyDescent="0.25">
      <c r="A411" s="569"/>
      <c r="B411" s="555" t="s">
        <v>40</v>
      </c>
      <c r="C411" s="549"/>
      <c r="D411" s="550">
        <v>176</v>
      </c>
      <c r="E411" s="551">
        <v>176</v>
      </c>
      <c r="F411" s="560"/>
      <c r="G411" s="551"/>
      <c r="H411" s="550"/>
      <c r="I411" s="567"/>
      <c r="J411" s="576"/>
      <c r="K411" s="546"/>
    </row>
    <row r="412" spans="1:11" x14ac:dyDescent="0.25">
      <c r="A412" s="569"/>
      <c r="B412" s="555" t="s">
        <v>134</v>
      </c>
      <c r="C412" s="549"/>
      <c r="D412" s="550">
        <v>6</v>
      </c>
      <c r="E412" s="551">
        <v>6</v>
      </c>
      <c r="F412" s="560"/>
      <c r="G412" s="551"/>
      <c r="H412" s="550"/>
      <c r="I412" s="567"/>
      <c r="J412" s="576"/>
      <c r="K412" s="546"/>
    </row>
    <row r="413" spans="1:11" ht="24.75" x14ac:dyDescent="0.25">
      <c r="A413" s="547" t="s">
        <v>205</v>
      </c>
      <c r="B413" s="548"/>
      <c r="C413" s="549" t="s">
        <v>429</v>
      </c>
      <c r="D413" s="550"/>
      <c r="E413" s="551"/>
      <c r="F413" s="540">
        <v>12.5</v>
      </c>
      <c r="G413" s="551">
        <v>6</v>
      </c>
      <c r="H413" s="550">
        <v>13</v>
      </c>
      <c r="I413" s="540">
        <v>156</v>
      </c>
      <c r="J413" s="552"/>
      <c r="K413" s="553" t="s">
        <v>207</v>
      </c>
    </row>
    <row r="414" spans="1:11" x14ac:dyDescent="0.25">
      <c r="A414" s="547"/>
      <c r="B414" s="555" t="s">
        <v>113</v>
      </c>
      <c r="C414" s="549"/>
      <c r="D414" s="550">
        <v>80</v>
      </c>
      <c r="E414" s="551">
        <v>64</v>
      </c>
      <c r="F414" s="540"/>
      <c r="G414" s="540"/>
      <c r="H414" s="540"/>
      <c r="I414" s="540"/>
      <c r="J414" s="552"/>
      <c r="K414" s="553"/>
    </row>
    <row r="415" spans="1:11" x14ac:dyDescent="0.25">
      <c r="A415" s="547"/>
      <c r="B415" s="555" t="s">
        <v>208</v>
      </c>
      <c r="C415" s="549"/>
      <c r="D415" s="550">
        <v>8</v>
      </c>
      <c r="E415" s="551">
        <v>8</v>
      </c>
      <c r="F415" s="540"/>
      <c r="G415" s="551"/>
      <c r="H415" s="550"/>
      <c r="I415" s="540"/>
      <c r="J415" s="552"/>
      <c r="K415" s="553"/>
    </row>
    <row r="416" spans="1:11" x14ac:dyDescent="0.25">
      <c r="A416" s="548"/>
      <c r="B416" s="555" t="s">
        <v>63</v>
      </c>
      <c r="C416" s="554"/>
      <c r="D416" s="540">
        <v>6.78</v>
      </c>
      <c r="E416" s="551">
        <v>5.7</v>
      </c>
      <c r="F416" s="551"/>
      <c r="G416" s="550"/>
      <c r="H416" s="540"/>
      <c r="I416" s="551"/>
      <c r="J416" s="576"/>
      <c r="K416" s="553"/>
    </row>
    <row r="417" spans="1:11" x14ac:dyDescent="0.25">
      <c r="A417" s="547"/>
      <c r="B417" s="555" t="s">
        <v>77</v>
      </c>
      <c r="C417" s="549"/>
      <c r="D417" s="550">
        <v>9</v>
      </c>
      <c r="E417" s="551">
        <v>9</v>
      </c>
      <c r="F417" s="550"/>
      <c r="G417" s="551"/>
      <c r="H417" s="550"/>
      <c r="I417" s="540"/>
      <c r="J417" s="576"/>
      <c r="K417" s="553"/>
    </row>
    <row r="418" spans="1:11" x14ac:dyDescent="0.25">
      <c r="A418" s="547"/>
      <c r="B418" s="555" t="s">
        <v>73</v>
      </c>
      <c r="C418" s="549"/>
      <c r="D418" s="550">
        <v>6.6</v>
      </c>
      <c r="E418" s="551">
        <v>6.6</v>
      </c>
      <c r="F418" s="550"/>
      <c r="G418" s="551"/>
      <c r="H418" s="550"/>
      <c r="I418" s="540"/>
      <c r="J418" s="576"/>
      <c r="K418" s="553"/>
    </row>
    <row r="419" spans="1:11" x14ac:dyDescent="0.25">
      <c r="A419" s="547"/>
      <c r="B419" s="555" t="s">
        <v>83</v>
      </c>
      <c r="C419" s="549"/>
      <c r="D419" s="550">
        <v>0.7</v>
      </c>
      <c r="E419" s="551">
        <v>0.7</v>
      </c>
      <c r="F419" s="550"/>
      <c r="G419" s="551"/>
      <c r="H419" s="550"/>
      <c r="I419" s="540"/>
      <c r="J419" s="552"/>
      <c r="K419" s="553"/>
    </row>
    <row r="420" spans="1:11" x14ac:dyDescent="0.25">
      <c r="A420" s="547"/>
      <c r="B420" s="555" t="s">
        <v>33</v>
      </c>
      <c r="C420" s="549"/>
      <c r="D420" s="550"/>
      <c r="E420" s="551">
        <v>93</v>
      </c>
      <c r="F420" s="550"/>
      <c r="G420" s="551"/>
      <c r="H420" s="550"/>
      <c r="I420" s="540"/>
      <c r="J420" s="552"/>
      <c r="K420" s="553"/>
    </row>
    <row r="421" spans="1:11" x14ac:dyDescent="0.25">
      <c r="A421" s="547"/>
      <c r="B421" s="555" t="s">
        <v>64</v>
      </c>
      <c r="C421" s="549"/>
      <c r="D421" s="550">
        <v>2.4</v>
      </c>
      <c r="E421" s="551">
        <v>2.4</v>
      </c>
      <c r="F421" s="550"/>
      <c r="G421" s="551"/>
      <c r="H421" s="550"/>
      <c r="I421" s="540"/>
      <c r="J421" s="552"/>
      <c r="K421" s="553"/>
    </row>
    <row r="422" spans="1:11" x14ac:dyDescent="0.25">
      <c r="A422" s="547"/>
      <c r="B422" s="555" t="s">
        <v>209</v>
      </c>
      <c r="C422" s="549"/>
      <c r="D422" s="550"/>
      <c r="E422" s="551"/>
      <c r="F422" s="550"/>
      <c r="G422" s="551"/>
      <c r="H422" s="550"/>
      <c r="I422" s="540"/>
      <c r="J422" s="552"/>
      <c r="K422" s="553"/>
    </row>
    <row r="423" spans="1:11" x14ac:dyDescent="0.25">
      <c r="A423" s="547"/>
      <c r="B423" s="555" t="s">
        <v>210</v>
      </c>
      <c r="C423" s="549"/>
      <c r="D423" s="550">
        <v>20</v>
      </c>
      <c r="E423" s="551">
        <v>20</v>
      </c>
      <c r="F423" s="550"/>
      <c r="G423" s="551"/>
      <c r="H423" s="550"/>
      <c r="I423" s="540"/>
      <c r="J423" s="552"/>
      <c r="K423" s="553"/>
    </row>
    <row r="424" spans="1:11" x14ac:dyDescent="0.25">
      <c r="A424" s="547"/>
      <c r="B424" s="555" t="s">
        <v>77</v>
      </c>
      <c r="C424" s="549"/>
      <c r="D424" s="550">
        <v>20</v>
      </c>
      <c r="E424" s="551">
        <v>20</v>
      </c>
      <c r="F424" s="550"/>
      <c r="G424" s="551"/>
      <c r="H424" s="550"/>
      <c r="I424" s="540"/>
      <c r="J424" s="552"/>
      <c r="K424" s="553"/>
    </row>
    <row r="425" spans="1:11" x14ac:dyDescent="0.25">
      <c r="A425" s="547"/>
      <c r="B425" s="555" t="s">
        <v>34</v>
      </c>
      <c r="C425" s="549"/>
      <c r="D425" s="550">
        <v>2</v>
      </c>
      <c r="E425" s="551">
        <v>2</v>
      </c>
      <c r="F425" s="550"/>
      <c r="G425" s="551"/>
      <c r="H425" s="550"/>
      <c r="I425" s="540"/>
      <c r="J425" s="552"/>
      <c r="K425" s="553"/>
    </row>
    <row r="426" spans="1:11" x14ac:dyDescent="0.25">
      <c r="A426" s="547"/>
      <c r="B426" s="555" t="s">
        <v>73</v>
      </c>
      <c r="C426" s="549"/>
      <c r="D426" s="550">
        <v>2</v>
      </c>
      <c r="E426" s="551">
        <v>2</v>
      </c>
      <c r="F426" s="550"/>
      <c r="G426" s="551"/>
      <c r="H426" s="550"/>
      <c r="I426" s="540"/>
      <c r="J426" s="552"/>
      <c r="K426" s="553"/>
    </row>
    <row r="427" spans="1:11" x14ac:dyDescent="0.25">
      <c r="A427" s="547"/>
      <c r="B427" s="555" t="s">
        <v>211</v>
      </c>
      <c r="C427" s="549"/>
      <c r="D427" s="550">
        <v>1.2</v>
      </c>
      <c r="E427" s="551">
        <v>1.2</v>
      </c>
      <c r="F427" s="550"/>
      <c r="G427" s="551"/>
      <c r="H427" s="550"/>
      <c r="I427" s="540"/>
      <c r="J427" s="552"/>
      <c r="K427" s="553"/>
    </row>
    <row r="428" spans="1:11" x14ac:dyDescent="0.25">
      <c r="A428" s="547"/>
      <c r="B428" s="555" t="s">
        <v>83</v>
      </c>
      <c r="C428" s="549"/>
      <c r="D428" s="550">
        <v>0.5</v>
      </c>
      <c r="E428" s="551">
        <v>0.5</v>
      </c>
      <c r="F428" s="550"/>
      <c r="G428" s="551"/>
      <c r="H428" s="550"/>
      <c r="I428" s="540"/>
      <c r="J428" s="552"/>
      <c r="K428" s="553"/>
    </row>
    <row r="429" spans="1:11" x14ac:dyDescent="0.25">
      <c r="A429" s="547"/>
      <c r="B429" s="555" t="s">
        <v>39</v>
      </c>
      <c r="C429" s="549"/>
      <c r="D429" s="550">
        <v>1</v>
      </c>
      <c r="E429" s="551">
        <v>1</v>
      </c>
      <c r="F429" s="550"/>
      <c r="G429" s="551"/>
      <c r="H429" s="550"/>
      <c r="I429" s="540"/>
      <c r="J429" s="552"/>
      <c r="K429" s="553"/>
    </row>
    <row r="430" spans="1:11" x14ac:dyDescent="0.25">
      <c r="A430" s="547"/>
      <c r="B430" s="555" t="s">
        <v>212</v>
      </c>
      <c r="C430" s="549"/>
      <c r="D430" s="550"/>
      <c r="E430" s="551">
        <v>40</v>
      </c>
      <c r="F430" s="550"/>
      <c r="G430" s="551"/>
      <c r="H430" s="550"/>
      <c r="I430" s="540"/>
      <c r="J430" s="552"/>
      <c r="K430" s="553"/>
    </row>
    <row r="431" spans="1:11" ht="24.75" x14ac:dyDescent="0.25">
      <c r="A431" s="547" t="s">
        <v>213</v>
      </c>
      <c r="B431" s="555"/>
      <c r="C431" s="549">
        <v>100</v>
      </c>
      <c r="D431" s="550"/>
      <c r="E431" s="551"/>
      <c r="F431" s="550">
        <v>2.1</v>
      </c>
      <c r="G431" s="551">
        <v>3</v>
      </c>
      <c r="H431" s="550">
        <v>14</v>
      </c>
      <c r="I431" s="540">
        <v>91</v>
      </c>
      <c r="J431" s="552">
        <v>6.95</v>
      </c>
      <c r="K431" s="553" t="s">
        <v>214</v>
      </c>
    </row>
    <row r="432" spans="1:11" x14ac:dyDescent="0.25">
      <c r="A432" s="547"/>
      <c r="B432" s="555" t="s">
        <v>60</v>
      </c>
      <c r="C432" s="549"/>
      <c r="D432" s="550">
        <v>143.28</v>
      </c>
      <c r="E432" s="551">
        <v>85.8</v>
      </c>
      <c r="F432" s="550"/>
      <c r="G432" s="551"/>
      <c r="H432" s="550"/>
      <c r="I432" s="540"/>
      <c r="J432" s="552"/>
      <c r="K432" s="553"/>
    </row>
    <row r="433" spans="1:11" x14ac:dyDescent="0.25">
      <c r="A433" s="547"/>
      <c r="B433" s="555" t="s">
        <v>32</v>
      </c>
      <c r="C433" s="549"/>
      <c r="D433" s="550">
        <v>15.8</v>
      </c>
      <c r="E433" s="551">
        <v>15</v>
      </c>
      <c r="F433" s="550"/>
      <c r="G433" s="551"/>
      <c r="H433" s="550"/>
      <c r="I433" s="540"/>
      <c r="J433" s="552"/>
      <c r="K433" s="553"/>
    </row>
    <row r="434" spans="1:11" x14ac:dyDescent="0.25">
      <c r="A434" s="547"/>
      <c r="B434" s="555" t="s">
        <v>34</v>
      </c>
      <c r="C434" s="549"/>
      <c r="D434" s="550">
        <v>3</v>
      </c>
      <c r="E434" s="551">
        <v>3</v>
      </c>
      <c r="F434" s="550"/>
      <c r="G434" s="551"/>
      <c r="H434" s="550"/>
      <c r="I434" s="540"/>
      <c r="J434" s="552"/>
      <c r="K434" s="553"/>
    </row>
    <row r="435" spans="1:11" x14ac:dyDescent="0.25">
      <c r="A435" s="547"/>
      <c r="B435" s="555" t="s">
        <v>31</v>
      </c>
      <c r="C435" s="549"/>
      <c r="D435" s="550">
        <v>0.8</v>
      </c>
      <c r="E435" s="551">
        <v>0.8</v>
      </c>
      <c r="F435" s="550"/>
      <c r="G435" s="551"/>
      <c r="H435" s="550"/>
      <c r="I435" s="540"/>
      <c r="J435" s="552"/>
      <c r="K435" s="553"/>
    </row>
    <row r="436" spans="1:11" ht="24.75" x14ac:dyDescent="0.25">
      <c r="A436" s="547" t="s">
        <v>215</v>
      </c>
      <c r="B436" s="548"/>
      <c r="C436" s="549">
        <v>150</v>
      </c>
      <c r="D436" s="550"/>
      <c r="E436" s="551"/>
      <c r="F436" s="550">
        <v>0.7</v>
      </c>
      <c r="G436" s="551">
        <v>0.04</v>
      </c>
      <c r="H436" s="550">
        <v>20.6</v>
      </c>
      <c r="I436" s="540">
        <v>85</v>
      </c>
      <c r="J436" s="552">
        <v>0.3</v>
      </c>
      <c r="K436" s="553" t="s">
        <v>430</v>
      </c>
    </row>
    <row r="437" spans="1:11" x14ac:dyDescent="0.25">
      <c r="A437" s="547"/>
      <c r="B437" s="548" t="s">
        <v>216</v>
      </c>
      <c r="C437" s="549"/>
      <c r="D437" s="550">
        <v>15.3</v>
      </c>
      <c r="E437" s="551">
        <v>15</v>
      </c>
      <c r="F437" s="550"/>
      <c r="G437" s="551"/>
      <c r="H437" s="550"/>
      <c r="I437" s="540"/>
      <c r="J437" s="552"/>
      <c r="K437" s="553"/>
    </row>
    <row r="438" spans="1:11" x14ac:dyDescent="0.25">
      <c r="A438" s="547"/>
      <c r="B438" s="548" t="s">
        <v>39</v>
      </c>
      <c r="C438" s="549"/>
      <c r="D438" s="550">
        <v>12</v>
      </c>
      <c r="E438" s="551">
        <v>12</v>
      </c>
      <c r="F438" s="550"/>
      <c r="G438" s="551"/>
      <c r="H438" s="550"/>
      <c r="I438" s="540"/>
      <c r="J438" s="552"/>
      <c r="K438" s="553"/>
    </row>
    <row r="439" spans="1:11" x14ac:dyDescent="0.25">
      <c r="A439" s="547"/>
      <c r="B439" s="548" t="s">
        <v>40</v>
      </c>
      <c r="C439" s="549"/>
      <c r="D439" s="550">
        <v>152</v>
      </c>
      <c r="E439" s="551">
        <v>152</v>
      </c>
      <c r="F439" s="550"/>
      <c r="G439" s="551"/>
      <c r="H439" s="550"/>
      <c r="I439" s="540"/>
      <c r="J439" s="552"/>
      <c r="K439" s="553"/>
    </row>
    <row r="440" spans="1:11" x14ac:dyDescent="0.25">
      <c r="A440" s="584" t="s">
        <v>68</v>
      </c>
      <c r="B440" s="548"/>
      <c r="C440" s="549">
        <v>15</v>
      </c>
      <c r="D440" s="550">
        <v>15</v>
      </c>
      <c r="E440" s="551">
        <v>15</v>
      </c>
      <c r="F440" s="554">
        <v>0.75</v>
      </c>
      <c r="G440" s="585">
        <v>0.15</v>
      </c>
      <c r="H440" s="586">
        <v>7.2</v>
      </c>
      <c r="I440" s="567">
        <v>33</v>
      </c>
      <c r="J440" s="568">
        <v>0</v>
      </c>
      <c r="K440" s="546"/>
    </row>
    <row r="441" spans="1:11" ht="15.75" thickBot="1" x14ac:dyDescent="0.3">
      <c r="A441" s="528" t="s">
        <v>78</v>
      </c>
      <c r="B441" s="529"/>
      <c r="C441" s="577">
        <v>37.5</v>
      </c>
      <c r="D441" s="620">
        <v>37.5</v>
      </c>
      <c r="E441" s="532">
        <v>37.5</v>
      </c>
      <c r="F441" s="577">
        <v>1.8</v>
      </c>
      <c r="G441" s="577">
        <v>0.4</v>
      </c>
      <c r="H441" s="577">
        <v>18</v>
      </c>
      <c r="I441" s="577">
        <v>82.5</v>
      </c>
      <c r="J441" s="568"/>
      <c r="K441" s="546"/>
    </row>
    <row r="442" spans="1:11" ht="15.75" thickBot="1" x14ac:dyDescent="0.3">
      <c r="A442" s="562" t="s">
        <v>48</v>
      </c>
      <c r="B442" s="580"/>
      <c r="C442" s="533">
        <v>698.5</v>
      </c>
      <c r="D442" s="581"/>
      <c r="E442" s="563"/>
      <c r="F442" s="588">
        <f>SUM(F399:F441)</f>
        <v>24.490000000000002</v>
      </c>
      <c r="G442" s="700">
        <f>SUM(G399:G441)</f>
        <v>20.139999999999997</v>
      </c>
      <c r="H442" s="588">
        <f>SUM(H399:H441)</f>
        <v>86.07</v>
      </c>
      <c r="I442" s="700">
        <f>SUM(I399:I441)</f>
        <v>622</v>
      </c>
      <c r="J442" s="700">
        <f>SUM(J399:J441)</f>
        <v>15.719999999999999</v>
      </c>
      <c r="K442" s="537"/>
    </row>
    <row r="443" spans="1:11" x14ac:dyDescent="0.25">
      <c r="A443" s="509"/>
      <c r="B443" s="538" t="s">
        <v>79</v>
      </c>
      <c r="C443" s="539"/>
      <c r="D443" s="661"/>
      <c r="E443" s="513"/>
      <c r="F443" s="511"/>
      <c r="G443" s="513"/>
      <c r="H443" s="661"/>
      <c r="I443" s="514"/>
      <c r="J443" s="576"/>
      <c r="K443" s="546"/>
    </row>
    <row r="444" spans="1:11" x14ac:dyDescent="0.25">
      <c r="A444" s="584" t="s">
        <v>123</v>
      </c>
      <c r="B444" s="548"/>
      <c r="C444" s="549">
        <v>150</v>
      </c>
      <c r="D444" s="540"/>
      <c r="E444" s="551"/>
      <c r="F444" s="549">
        <v>2.1</v>
      </c>
      <c r="G444" s="585">
        <v>3.75</v>
      </c>
      <c r="H444" s="585">
        <v>6.3</v>
      </c>
      <c r="I444" s="567">
        <v>67.400000000000006</v>
      </c>
      <c r="J444" s="568">
        <v>0.78</v>
      </c>
      <c r="K444" s="546" t="s">
        <v>125</v>
      </c>
    </row>
    <row r="445" spans="1:11" x14ac:dyDescent="0.25">
      <c r="A445" s="584"/>
      <c r="B445" s="548" t="s">
        <v>126</v>
      </c>
      <c r="C445" s="549"/>
      <c r="D445" s="550">
        <v>155</v>
      </c>
      <c r="E445" s="551">
        <v>150</v>
      </c>
      <c r="F445" s="549"/>
      <c r="G445" s="585"/>
      <c r="H445" s="585"/>
      <c r="I445" s="567"/>
      <c r="J445" s="568"/>
      <c r="K445" s="546"/>
    </row>
    <row r="446" spans="1:11" x14ac:dyDescent="0.25">
      <c r="A446" s="555" t="s">
        <v>217</v>
      </c>
      <c r="B446" s="548"/>
      <c r="C446" s="549">
        <v>60</v>
      </c>
      <c r="D446" s="550"/>
      <c r="E446" s="551"/>
      <c r="F446" s="560">
        <v>0.4</v>
      </c>
      <c r="G446" s="585">
        <v>0.06</v>
      </c>
      <c r="H446" s="586">
        <v>3.4</v>
      </c>
      <c r="I446" s="567">
        <v>15</v>
      </c>
      <c r="J446" s="701">
        <v>0.61</v>
      </c>
      <c r="K446" s="546" t="s">
        <v>219</v>
      </c>
    </row>
    <row r="447" spans="1:11" x14ac:dyDescent="0.25">
      <c r="A447" s="555"/>
      <c r="B447" s="548" t="s">
        <v>220</v>
      </c>
      <c r="C447" s="549"/>
      <c r="D447" s="550">
        <v>80.599999999999994</v>
      </c>
      <c r="E447" s="551">
        <v>60.6</v>
      </c>
      <c r="F447" s="560"/>
      <c r="G447" s="585"/>
      <c r="H447" s="586"/>
      <c r="I447" s="567"/>
      <c r="J447" s="701"/>
      <c r="K447" s="546"/>
    </row>
    <row r="448" spans="1:11" ht="24.75" x14ac:dyDescent="0.25">
      <c r="A448" s="629" t="s">
        <v>379</v>
      </c>
      <c r="B448" s="630"/>
      <c r="C448" s="687" t="s">
        <v>431</v>
      </c>
      <c r="D448" s="690"/>
      <c r="E448" s="638"/>
      <c r="F448" s="635">
        <v>17</v>
      </c>
      <c r="G448" s="631">
        <v>10.6</v>
      </c>
      <c r="H448" s="635">
        <v>32</v>
      </c>
      <c r="I448" s="631">
        <v>291</v>
      </c>
      <c r="J448" s="635">
        <v>18.2</v>
      </c>
      <c r="K448" s="553" t="s">
        <v>222</v>
      </c>
    </row>
    <row r="449" spans="1:11" x14ac:dyDescent="0.25">
      <c r="A449" s="629"/>
      <c r="B449" s="637" t="s">
        <v>133</v>
      </c>
      <c r="C449" s="687"/>
      <c r="D449" s="690">
        <v>115.26</v>
      </c>
      <c r="E449" s="638">
        <v>113</v>
      </c>
      <c r="F449" s="635"/>
      <c r="G449" s="631"/>
      <c r="H449" s="635"/>
      <c r="I449" s="631"/>
      <c r="J449" s="635"/>
      <c r="K449" s="553"/>
    </row>
    <row r="450" spans="1:11" x14ac:dyDescent="0.25">
      <c r="A450" s="629"/>
      <c r="B450" s="637" t="s">
        <v>99</v>
      </c>
      <c r="C450" s="687"/>
      <c r="D450" s="690">
        <v>11</v>
      </c>
      <c r="E450" s="638">
        <v>11</v>
      </c>
      <c r="F450" s="635"/>
      <c r="G450" s="631"/>
      <c r="H450" s="635"/>
      <c r="I450" s="631"/>
      <c r="J450" s="635"/>
      <c r="K450" s="553"/>
    </row>
    <row r="451" spans="1:11" x14ac:dyDescent="0.25">
      <c r="A451" s="629"/>
      <c r="B451" s="637" t="s">
        <v>39</v>
      </c>
      <c r="C451" s="687"/>
      <c r="D451" s="690">
        <v>11</v>
      </c>
      <c r="E451" s="638">
        <v>11</v>
      </c>
      <c r="F451" s="635"/>
      <c r="G451" s="631"/>
      <c r="H451" s="635"/>
      <c r="I451" s="631"/>
      <c r="J451" s="635"/>
      <c r="K451" s="553"/>
    </row>
    <row r="452" spans="1:11" x14ac:dyDescent="0.25">
      <c r="A452" s="629"/>
      <c r="B452" s="637" t="s">
        <v>30</v>
      </c>
      <c r="C452" s="687"/>
      <c r="D452" s="690">
        <v>8.4</v>
      </c>
      <c r="E452" s="638">
        <v>7.5</v>
      </c>
      <c r="F452" s="635"/>
      <c r="G452" s="631"/>
      <c r="H452" s="635"/>
      <c r="I452" s="631"/>
      <c r="J452" s="635"/>
      <c r="K452" s="553"/>
    </row>
    <row r="453" spans="1:11" x14ac:dyDescent="0.25">
      <c r="A453" s="629"/>
      <c r="B453" s="637" t="s">
        <v>223</v>
      </c>
      <c r="C453" s="687"/>
      <c r="D453" s="690">
        <v>15.3</v>
      </c>
      <c r="E453" s="638">
        <v>15</v>
      </c>
      <c r="F453" s="635"/>
      <c r="G453" s="631"/>
      <c r="H453" s="635"/>
      <c r="I453" s="631"/>
      <c r="J453" s="635"/>
      <c r="K453" s="553"/>
    </row>
    <row r="454" spans="1:11" x14ac:dyDescent="0.25">
      <c r="A454" s="629"/>
      <c r="B454" s="637" t="s">
        <v>134</v>
      </c>
      <c r="C454" s="687"/>
      <c r="D454" s="690">
        <v>4</v>
      </c>
      <c r="E454" s="638">
        <v>4</v>
      </c>
      <c r="F454" s="635"/>
      <c r="G454" s="631"/>
      <c r="H454" s="635"/>
      <c r="I454" s="631"/>
      <c r="J454" s="635"/>
      <c r="K454" s="553"/>
    </row>
    <row r="455" spans="1:11" x14ac:dyDescent="0.25">
      <c r="A455" s="629"/>
      <c r="B455" s="639" t="s">
        <v>83</v>
      </c>
      <c r="C455" s="687"/>
      <c r="D455" s="690">
        <v>0.5</v>
      </c>
      <c r="E455" s="638">
        <v>0.5</v>
      </c>
      <c r="F455" s="635"/>
      <c r="G455" s="631"/>
      <c r="H455" s="635"/>
      <c r="I455" s="631"/>
      <c r="J455" s="635"/>
      <c r="K455" s="553"/>
    </row>
    <row r="456" spans="1:11" x14ac:dyDescent="0.25">
      <c r="A456" s="629"/>
      <c r="B456" s="637" t="s">
        <v>69</v>
      </c>
      <c r="C456" s="687"/>
      <c r="D456" s="690">
        <v>4</v>
      </c>
      <c r="E456" s="638">
        <v>4</v>
      </c>
      <c r="F456" s="635"/>
      <c r="G456" s="631"/>
      <c r="H456" s="635"/>
      <c r="I456" s="631"/>
      <c r="J456" s="635"/>
      <c r="K456" s="553"/>
    </row>
    <row r="457" spans="1:11" x14ac:dyDescent="0.25">
      <c r="A457" s="629"/>
      <c r="B457" s="637" t="s">
        <v>34</v>
      </c>
      <c r="C457" s="687"/>
      <c r="D457" s="690">
        <v>4</v>
      </c>
      <c r="E457" s="638">
        <v>4</v>
      </c>
      <c r="F457" s="635"/>
      <c r="G457" s="631"/>
      <c r="H457" s="635"/>
      <c r="I457" s="631"/>
      <c r="J457" s="635"/>
      <c r="K457" s="553"/>
    </row>
    <row r="458" spans="1:11" x14ac:dyDescent="0.25">
      <c r="A458" s="629"/>
      <c r="B458" s="639" t="s">
        <v>432</v>
      </c>
      <c r="C458" s="687"/>
      <c r="D458" s="690">
        <v>0.2</v>
      </c>
      <c r="E458" s="638">
        <v>0.2</v>
      </c>
      <c r="F458" s="635"/>
      <c r="G458" s="631"/>
      <c r="H458" s="635"/>
      <c r="I458" s="631"/>
      <c r="J458" s="635"/>
      <c r="K458" s="553"/>
    </row>
    <row r="459" spans="1:11" x14ac:dyDescent="0.25">
      <c r="A459" s="629"/>
      <c r="B459" s="637" t="s">
        <v>224</v>
      </c>
      <c r="C459" s="687"/>
      <c r="D459" s="690">
        <v>25</v>
      </c>
      <c r="E459" s="638">
        <v>25</v>
      </c>
      <c r="F459" s="635"/>
      <c r="G459" s="631"/>
      <c r="H459" s="635"/>
      <c r="I459" s="631"/>
      <c r="J459" s="635"/>
      <c r="K459" s="553"/>
    </row>
    <row r="460" spans="1:11" x14ac:dyDescent="0.25">
      <c r="A460" s="557" t="s">
        <v>171</v>
      </c>
      <c r="B460" s="624"/>
      <c r="C460" s="549">
        <v>24</v>
      </c>
      <c r="D460" s="540">
        <v>24</v>
      </c>
      <c r="E460" s="551">
        <v>24</v>
      </c>
      <c r="F460" s="551">
        <v>0.56000000000000005</v>
      </c>
      <c r="G460" s="550">
        <v>3</v>
      </c>
      <c r="H460" s="551">
        <v>6</v>
      </c>
      <c r="I460" s="550">
        <v>53</v>
      </c>
      <c r="J460" s="552"/>
      <c r="K460" s="553"/>
    </row>
    <row r="461" spans="1:11" x14ac:dyDescent="0.25">
      <c r="A461" s="557" t="s">
        <v>433</v>
      </c>
      <c r="B461" s="624"/>
      <c r="C461" s="549"/>
      <c r="D461" s="550"/>
      <c r="E461" s="551"/>
      <c r="F461" s="551"/>
      <c r="G461" s="550"/>
      <c r="H461" s="551"/>
      <c r="I461" s="550"/>
      <c r="J461" s="552"/>
      <c r="K461" s="553"/>
    </row>
    <row r="462" spans="1:11" x14ac:dyDescent="0.25">
      <c r="A462" s="131" t="s">
        <v>136</v>
      </c>
      <c r="B462" s="132"/>
      <c r="C462" s="142" t="s">
        <v>412</v>
      </c>
      <c r="D462" s="141"/>
      <c r="E462" s="142"/>
      <c r="F462" s="217">
        <v>0.05</v>
      </c>
      <c r="G462" s="142">
        <v>0.01</v>
      </c>
      <c r="H462" s="141">
        <v>6.5</v>
      </c>
      <c r="I462" s="217">
        <v>26</v>
      </c>
      <c r="J462" s="218"/>
      <c r="K462" s="140" t="s">
        <v>138</v>
      </c>
    </row>
    <row r="463" spans="1:11" x14ac:dyDescent="0.25">
      <c r="A463" s="131"/>
      <c r="B463" s="132" t="s">
        <v>38</v>
      </c>
      <c r="C463" s="142"/>
      <c r="D463" s="141">
        <v>0.35</v>
      </c>
      <c r="E463" s="142">
        <v>0.35</v>
      </c>
      <c r="F463" s="217"/>
      <c r="G463" s="142"/>
      <c r="H463" s="141"/>
      <c r="I463" s="217"/>
      <c r="J463" s="218"/>
      <c r="K463" s="140"/>
    </row>
    <row r="464" spans="1:11" x14ac:dyDescent="0.25">
      <c r="A464" s="131"/>
      <c r="B464" s="132" t="s">
        <v>39</v>
      </c>
      <c r="C464" s="142"/>
      <c r="D464" s="141">
        <v>5</v>
      </c>
      <c r="E464" s="142">
        <v>5</v>
      </c>
      <c r="F464" s="217"/>
      <c r="G464" s="142"/>
      <c r="H464" s="217"/>
      <c r="I464" s="217"/>
      <c r="J464" s="218"/>
      <c r="K464" s="140"/>
    </row>
    <row r="465" spans="1:11" ht="15.75" thickBot="1" x14ac:dyDescent="0.3">
      <c r="A465" s="131"/>
      <c r="B465" s="144" t="s">
        <v>40</v>
      </c>
      <c r="C465" s="142"/>
      <c r="D465" s="142">
        <v>120</v>
      </c>
      <c r="E465" s="142">
        <v>120</v>
      </c>
      <c r="F465" s="142"/>
      <c r="G465" s="141"/>
      <c r="H465" s="142"/>
      <c r="I465" s="141"/>
      <c r="J465" s="218"/>
      <c r="K465" s="140"/>
    </row>
    <row r="466" spans="1:11" ht="15.75" thickBot="1" x14ac:dyDescent="0.3">
      <c r="A466" s="562" t="s">
        <v>48</v>
      </c>
      <c r="B466" s="580"/>
      <c r="C466" s="533">
        <v>534</v>
      </c>
      <c r="D466" s="581"/>
      <c r="E466" s="571"/>
      <c r="F466" s="582">
        <f>SUM(F444:F465)</f>
        <v>20.11</v>
      </c>
      <c r="G466" s="582">
        <f>SUM(G444:G465)</f>
        <v>17.420000000000002</v>
      </c>
      <c r="H466" s="582">
        <f>SUM(H444:H465)</f>
        <v>54.2</v>
      </c>
      <c r="I466" s="582">
        <f>SUM(I444:I465)</f>
        <v>452.4</v>
      </c>
      <c r="J466" s="582">
        <f>SUM(J444:J465)</f>
        <v>19.59</v>
      </c>
      <c r="K466" s="589"/>
    </row>
    <row r="467" spans="1:11" ht="15.75" thickBot="1" x14ac:dyDescent="0.3">
      <c r="A467" s="597" t="s">
        <v>94</v>
      </c>
      <c r="B467" s="598"/>
      <c r="C467" s="702">
        <f>C395+C398+C442+C466</f>
        <v>1722.5</v>
      </c>
      <c r="D467" s="600"/>
      <c r="E467" s="601"/>
      <c r="F467" s="655">
        <f>F395+F398+F442+F466</f>
        <v>54.99</v>
      </c>
      <c r="G467" s="655">
        <f>G395+G398+G442+G466</f>
        <v>50.158333333333331</v>
      </c>
      <c r="H467" s="655">
        <f>H395+H398+H442+H466</f>
        <v>199.70999999999998</v>
      </c>
      <c r="I467" s="655">
        <f>I395+I398+I442+I466</f>
        <v>1470.6999999999998</v>
      </c>
      <c r="J467" s="655">
        <f>J395+J398+J442+J466</f>
        <v>43.415416666666665</v>
      </c>
      <c r="K467" s="656"/>
    </row>
    <row r="468" spans="1:11" x14ac:dyDescent="0.25">
      <c r="A468" s="501"/>
      <c r="B468" s="624"/>
      <c r="C468" s="604"/>
      <c r="D468" s="605"/>
      <c r="E468" s="550"/>
      <c r="F468" s="657"/>
      <c r="G468" s="657"/>
      <c r="H468" s="657"/>
      <c r="I468" s="659"/>
      <c r="J468" s="703"/>
      <c r="K468" s="510"/>
    </row>
    <row r="469" spans="1:11" x14ac:dyDescent="0.25">
      <c r="A469" s="501"/>
      <c r="B469" s="624"/>
      <c r="C469" s="704" t="s">
        <v>434</v>
      </c>
      <c r="D469" s="605"/>
      <c r="E469" s="550"/>
      <c r="F469" s="657"/>
      <c r="G469" s="657"/>
      <c r="H469" s="657"/>
      <c r="I469" s="659"/>
      <c r="J469" s="660"/>
      <c r="K469" s="548"/>
    </row>
    <row r="470" spans="1:11" x14ac:dyDescent="0.25">
      <c r="A470" s="501"/>
      <c r="B470" s="624"/>
      <c r="C470" s="604"/>
      <c r="D470" s="605"/>
      <c r="E470" s="550"/>
      <c r="F470" s="657"/>
      <c r="G470" s="657"/>
      <c r="H470" s="657"/>
      <c r="I470" s="659"/>
      <c r="J470" s="660"/>
      <c r="K470" s="548"/>
    </row>
    <row r="471" spans="1:11" ht="15.75" thickBot="1" x14ac:dyDescent="0.3">
      <c r="A471" s="501" t="s">
        <v>225</v>
      </c>
      <c r="B471" s="502"/>
      <c r="C471" s="503"/>
      <c r="D471" s="504"/>
      <c r="G471" s="506"/>
      <c r="H471" s="506"/>
      <c r="J471" s="607"/>
      <c r="K471" s="529"/>
    </row>
    <row r="472" spans="1:11" ht="24.75" x14ac:dyDescent="0.25">
      <c r="A472" s="509" t="s">
        <v>8</v>
      </c>
      <c r="B472" s="510"/>
      <c r="C472" s="511" t="s">
        <v>9</v>
      </c>
      <c r="D472" s="512" t="s">
        <v>10</v>
      </c>
      <c r="E472" s="513" t="s">
        <v>10</v>
      </c>
      <c r="F472" s="1213" t="s">
        <v>382</v>
      </c>
      <c r="G472" s="1214"/>
      <c r="H472" s="1215"/>
      <c r="I472" s="616" t="s">
        <v>12</v>
      </c>
      <c r="J472" s="609" t="s">
        <v>383</v>
      </c>
      <c r="K472" s="516" t="s">
        <v>401</v>
      </c>
    </row>
    <row r="473" spans="1:11" ht="15.75" thickBot="1" x14ac:dyDescent="0.3">
      <c r="A473" s="517" t="s">
        <v>15</v>
      </c>
      <c r="B473" s="518"/>
      <c r="C473" s="519" t="s">
        <v>16</v>
      </c>
      <c r="D473" s="520" t="s">
        <v>17</v>
      </c>
      <c r="E473" s="521" t="s">
        <v>17</v>
      </c>
      <c r="F473" s="522"/>
      <c r="G473" s="523"/>
      <c r="H473" s="523"/>
      <c r="I473" s="525" t="s">
        <v>385</v>
      </c>
      <c r="J473" s="545"/>
      <c r="K473" s="546"/>
    </row>
    <row r="474" spans="1:11" ht="15.75" thickBot="1" x14ac:dyDescent="0.3">
      <c r="A474" s="528"/>
      <c r="B474" s="529"/>
      <c r="C474" s="530"/>
      <c r="D474" s="531" t="s">
        <v>19</v>
      </c>
      <c r="E474" s="532" t="s">
        <v>20</v>
      </c>
      <c r="F474" s="533" t="s">
        <v>21</v>
      </c>
      <c r="G474" s="533" t="s">
        <v>22</v>
      </c>
      <c r="H474" s="677" t="s">
        <v>23</v>
      </c>
      <c r="I474" s="535" t="s">
        <v>24</v>
      </c>
      <c r="J474" s="536" t="s">
        <v>25</v>
      </c>
      <c r="K474" s="644"/>
    </row>
    <row r="475" spans="1:11" x14ac:dyDescent="0.25">
      <c r="A475" s="569"/>
      <c r="B475" s="566" t="s">
        <v>26</v>
      </c>
      <c r="C475" s="640"/>
      <c r="D475" s="550"/>
      <c r="E475" s="559"/>
      <c r="F475" s="705"/>
      <c r="G475" s="559"/>
      <c r="H475" s="706"/>
      <c r="I475" s="544"/>
      <c r="J475" s="576"/>
      <c r="K475" s="644"/>
    </row>
    <row r="476" spans="1:11" ht="24.75" x14ac:dyDescent="0.25">
      <c r="A476" s="547" t="s">
        <v>226</v>
      </c>
      <c r="B476" s="548"/>
      <c r="C476" s="549" t="s">
        <v>402</v>
      </c>
      <c r="D476" s="558"/>
      <c r="E476" s="559"/>
      <c r="F476" s="540">
        <v>7.3</v>
      </c>
      <c r="G476" s="551">
        <v>9</v>
      </c>
      <c r="H476" s="551">
        <v>32.9</v>
      </c>
      <c r="I476" s="550">
        <v>241</v>
      </c>
      <c r="J476" s="552">
        <v>0.21</v>
      </c>
      <c r="K476" s="553" t="s">
        <v>98</v>
      </c>
    </row>
    <row r="477" spans="1:11" x14ac:dyDescent="0.25">
      <c r="A477" s="547"/>
      <c r="B477" s="548" t="s">
        <v>61</v>
      </c>
      <c r="C477" s="549"/>
      <c r="D477" s="540">
        <v>40</v>
      </c>
      <c r="E477" s="551">
        <v>40</v>
      </c>
      <c r="F477" s="540"/>
      <c r="G477" s="551"/>
      <c r="H477" s="551"/>
      <c r="I477" s="550"/>
      <c r="J477" s="552"/>
      <c r="K477" s="553"/>
    </row>
    <row r="478" spans="1:11" x14ac:dyDescent="0.25">
      <c r="A478" s="547"/>
      <c r="B478" s="548" t="s">
        <v>32</v>
      </c>
      <c r="C478" s="549"/>
      <c r="D478" s="540">
        <v>100</v>
      </c>
      <c r="E478" s="551">
        <v>100</v>
      </c>
      <c r="F478" s="540"/>
      <c r="G478" s="551"/>
      <c r="H478" s="551"/>
      <c r="I478" s="550"/>
      <c r="J478" s="552"/>
      <c r="K478" s="553"/>
    </row>
    <row r="479" spans="1:11" x14ac:dyDescent="0.25">
      <c r="A479" s="547"/>
      <c r="B479" s="548" t="s">
        <v>40</v>
      </c>
      <c r="C479" s="549"/>
      <c r="D479" s="540">
        <v>50</v>
      </c>
      <c r="E479" s="551">
        <v>50</v>
      </c>
      <c r="F479" s="540"/>
      <c r="G479" s="551"/>
      <c r="H479" s="551"/>
      <c r="I479" s="550"/>
      <c r="J479" s="552"/>
      <c r="K479" s="553"/>
    </row>
    <row r="480" spans="1:11" x14ac:dyDescent="0.25">
      <c r="A480" s="547"/>
      <c r="B480" s="548" t="s">
        <v>39</v>
      </c>
      <c r="C480" s="549"/>
      <c r="D480" s="540">
        <v>5</v>
      </c>
      <c r="E480" s="551">
        <v>5</v>
      </c>
      <c r="F480" s="540"/>
      <c r="G480" s="551"/>
      <c r="H480" s="551"/>
      <c r="I480" s="550"/>
      <c r="J480" s="552"/>
      <c r="K480" s="553"/>
    </row>
    <row r="481" spans="1:11" x14ac:dyDescent="0.25">
      <c r="A481" s="547"/>
      <c r="B481" s="555" t="s">
        <v>31</v>
      </c>
      <c r="C481" s="549"/>
      <c r="D481" s="540">
        <v>1</v>
      </c>
      <c r="E481" s="551">
        <v>1</v>
      </c>
      <c r="F481" s="540"/>
      <c r="G481" s="551"/>
      <c r="H481" s="551"/>
      <c r="I481" s="550"/>
      <c r="J481" s="552"/>
      <c r="K481" s="553"/>
    </row>
    <row r="482" spans="1:11" x14ac:dyDescent="0.25">
      <c r="A482" s="547"/>
      <c r="B482" s="555" t="s">
        <v>34</v>
      </c>
      <c r="C482" s="549"/>
      <c r="D482" s="540">
        <v>5</v>
      </c>
      <c r="E482" s="551">
        <v>5</v>
      </c>
      <c r="F482" s="540"/>
      <c r="G482" s="551"/>
      <c r="H482" s="551"/>
      <c r="I482" s="550"/>
      <c r="J482" s="552"/>
      <c r="K482" s="553"/>
    </row>
    <row r="483" spans="1:11" x14ac:dyDescent="0.25">
      <c r="A483" s="557" t="s">
        <v>143</v>
      </c>
      <c r="B483" s="548"/>
      <c r="C483" s="549">
        <v>180</v>
      </c>
      <c r="D483" s="559"/>
      <c r="E483" s="559"/>
      <c r="F483" s="540">
        <v>1.2</v>
      </c>
      <c r="G483" s="551">
        <v>1.3416666666666668</v>
      </c>
      <c r="H483" s="551">
        <v>12</v>
      </c>
      <c r="I483" s="540">
        <v>65</v>
      </c>
      <c r="J483" s="552">
        <v>0.19166666666666668</v>
      </c>
      <c r="K483" s="553" t="s">
        <v>414</v>
      </c>
    </row>
    <row r="484" spans="1:11" x14ac:dyDescent="0.25">
      <c r="A484" s="557"/>
      <c r="B484" s="548" t="s">
        <v>145</v>
      </c>
      <c r="C484" s="549"/>
      <c r="D484" s="551">
        <v>3</v>
      </c>
      <c r="E484" s="551">
        <v>3</v>
      </c>
      <c r="F484" s="540"/>
      <c r="G484" s="540"/>
      <c r="H484" s="540"/>
      <c r="I484" s="540"/>
      <c r="J484" s="552"/>
      <c r="K484" s="553"/>
    </row>
    <row r="485" spans="1:11" x14ac:dyDescent="0.25">
      <c r="A485" s="557"/>
      <c r="B485" s="548" t="s">
        <v>39</v>
      </c>
      <c r="C485" s="549"/>
      <c r="D485" s="551">
        <v>10</v>
      </c>
      <c r="E485" s="551">
        <v>10</v>
      </c>
      <c r="F485" s="540"/>
      <c r="G485" s="540"/>
      <c r="H485" s="540"/>
      <c r="I485" s="540"/>
      <c r="J485" s="552"/>
      <c r="K485" s="553"/>
    </row>
    <row r="486" spans="1:11" x14ac:dyDescent="0.25">
      <c r="A486" s="617"/>
      <c r="B486" s="555" t="s">
        <v>32</v>
      </c>
      <c r="C486" s="549"/>
      <c r="D486" s="551">
        <v>90</v>
      </c>
      <c r="E486" s="551">
        <v>90</v>
      </c>
      <c r="F486" s="540"/>
      <c r="G486" s="551"/>
      <c r="H486" s="551"/>
      <c r="I486" s="540"/>
      <c r="J486" s="552"/>
      <c r="K486" s="553"/>
    </row>
    <row r="487" spans="1:11" x14ac:dyDescent="0.25">
      <c r="A487" s="617"/>
      <c r="B487" s="555" t="s">
        <v>40</v>
      </c>
      <c r="C487" s="549"/>
      <c r="D487" s="551">
        <v>108</v>
      </c>
      <c r="E487" s="551">
        <v>108</v>
      </c>
      <c r="F487" s="540"/>
      <c r="G487" s="551"/>
      <c r="H487" s="551"/>
      <c r="I487" s="540"/>
      <c r="J487" s="552"/>
      <c r="K487" s="553"/>
    </row>
    <row r="488" spans="1:11" x14ac:dyDescent="0.25">
      <c r="A488" s="557" t="s">
        <v>404</v>
      </c>
      <c r="B488" s="548"/>
      <c r="C488" s="618" t="s">
        <v>405</v>
      </c>
      <c r="D488" s="559"/>
      <c r="E488" s="559"/>
      <c r="F488" s="540">
        <v>4.8</v>
      </c>
      <c r="G488" s="551">
        <v>7.2</v>
      </c>
      <c r="H488" s="550">
        <v>15.4</v>
      </c>
      <c r="I488" s="540">
        <v>146</v>
      </c>
      <c r="J488" s="552">
        <v>0.19</v>
      </c>
      <c r="K488" s="553" t="s">
        <v>406</v>
      </c>
    </row>
    <row r="489" spans="1:11" x14ac:dyDescent="0.25">
      <c r="A489" s="557"/>
      <c r="B489" s="548" t="s">
        <v>44</v>
      </c>
      <c r="C489" s="549"/>
      <c r="D489" s="551">
        <v>30</v>
      </c>
      <c r="E489" s="551">
        <v>30</v>
      </c>
      <c r="F489" s="540"/>
      <c r="G489" s="551"/>
      <c r="H489" s="551"/>
      <c r="I489" s="540"/>
      <c r="J489" s="552"/>
      <c r="K489" s="553"/>
    </row>
    <row r="490" spans="1:11" x14ac:dyDescent="0.25">
      <c r="A490" s="557"/>
      <c r="B490" s="548" t="s">
        <v>106</v>
      </c>
      <c r="C490" s="549"/>
      <c r="D490" s="540">
        <v>7.14</v>
      </c>
      <c r="E490" s="551">
        <v>7</v>
      </c>
      <c r="F490" s="540"/>
      <c r="G490" s="551"/>
      <c r="H490" s="551"/>
      <c r="I490" s="540"/>
      <c r="J490" s="552"/>
      <c r="K490" s="553"/>
    </row>
    <row r="491" spans="1:11" ht="15.75" thickBot="1" x14ac:dyDescent="0.3">
      <c r="A491" s="619"/>
      <c r="B491" s="548" t="s">
        <v>34</v>
      </c>
      <c r="C491" s="549"/>
      <c r="D491" s="551">
        <v>5</v>
      </c>
      <c r="E491" s="551">
        <v>5</v>
      </c>
      <c r="F491" s="531" t="s">
        <v>45</v>
      </c>
      <c r="G491" s="532"/>
      <c r="H491" s="532"/>
      <c r="I491" s="620"/>
      <c r="J491" s="552"/>
      <c r="K491" s="553"/>
    </row>
    <row r="492" spans="1:11" ht="15.75" thickBot="1" x14ac:dyDescent="0.3">
      <c r="A492" s="562" t="s">
        <v>48</v>
      </c>
      <c r="B492" s="697"/>
      <c r="C492" s="664">
        <v>427</v>
      </c>
      <c r="D492" s="653"/>
      <c r="E492" s="563"/>
      <c r="F492" s="564">
        <f>SUM(F475:F491)</f>
        <v>13.3</v>
      </c>
      <c r="G492" s="564">
        <f t="shared" ref="G492:J492" si="11">SUM(G475:G491)</f>
        <v>17.541666666666668</v>
      </c>
      <c r="H492" s="564">
        <f t="shared" si="11"/>
        <v>60.3</v>
      </c>
      <c r="I492" s="564">
        <f t="shared" si="11"/>
        <v>452</v>
      </c>
      <c r="J492" s="564">
        <f t="shared" si="11"/>
        <v>0.59166666666666667</v>
      </c>
      <c r="K492" s="589"/>
    </row>
    <row r="493" spans="1:11" x14ac:dyDescent="0.25">
      <c r="A493" s="565"/>
      <c r="B493" s="538" t="s">
        <v>49</v>
      </c>
      <c r="C493" s="511"/>
      <c r="D493" s="512"/>
      <c r="E493" s="513"/>
      <c r="F493" s="539"/>
      <c r="G493" s="661"/>
      <c r="H493" s="513"/>
      <c r="I493" s="666"/>
      <c r="J493" s="707"/>
      <c r="K493" s="546"/>
    </row>
    <row r="494" spans="1:11" ht="15.75" thickBot="1" x14ac:dyDescent="0.3">
      <c r="A494" s="569" t="s">
        <v>50</v>
      </c>
      <c r="B494" s="555"/>
      <c r="C494" s="549">
        <v>90</v>
      </c>
      <c r="D494" s="551">
        <v>90</v>
      </c>
      <c r="E494" s="551">
        <v>90</v>
      </c>
      <c r="F494" s="554">
        <v>0.23</v>
      </c>
      <c r="G494" s="551">
        <v>0.15</v>
      </c>
      <c r="H494" s="550">
        <v>3.2</v>
      </c>
      <c r="I494" s="567">
        <v>15</v>
      </c>
      <c r="J494" s="552">
        <v>1.5</v>
      </c>
      <c r="K494" s="546" t="s">
        <v>435</v>
      </c>
    </row>
    <row r="495" spans="1:11" ht="15.75" thickBot="1" x14ac:dyDescent="0.3">
      <c r="A495" s="562" t="s">
        <v>48</v>
      </c>
      <c r="B495" s="580"/>
      <c r="C495" s="533">
        <v>90</v>
      </c>
      <c r="D495" s="563"/>
      <c r="E495" s="571"/>
      <c r="F495" s="564">
        <f>SUM(F494)</f>
        <v>0.23</v>
      </c>
      <c r="G495" s="564">
        <f t="shared" ref="G495:J495" si="12">SUM(G494)</f>
        <v>0.15</v>
      </c>
      <c r="H495" s="564">
        <f t="shared" si="12"/>
        <v>3.2</v>
      </c>
      <c r="I495" s="564">
        <f t="shared" si="12"/>
        <v>15</v>
      </c>
      <c r="J495" s="564">
        <f t="shared" si="12"/>
        <v>1.5</v>
      </c>
      <c r="K495" s="708"/>
    </row>
    <row r="496" spans="1:11" x14ac:dyDescent="0.25">
      <c r="A496" s="509"/>
      <c r="B496" s="538" t="s">
        <v>52</v>
      </c>
      <c r="C496" s="539"/>
      <c r="D496" s="699"/>
      <c r="E496" s="572"/>
      <c r="F496" s="511"/>
      <c r="G496" s="513"/>
      <c r="H496" s="661"/>
      <c r="I496" s="514"/>
      <c r="J496" s="576"/>
      <c r="K496" s="546"/>
    </row>
    <row r="497" spans="1:11" x14ac:dyDescent="0.25">
      <c r="A497" s="106" t="s">
        <v>146</v>
      </c>
      <c r="B497" s="107"/>
      <c r="C497" s="108">
        <v>60</v>
      </c>
      <c r="D497" s="179"/>
      <c r="E497" s="180"/>
      <c r="F497" s="109">
        <v>0.75</v>
      </c>
      <c r="G497" s="110">
        <v>0.06</v>
      </c>
      <c r="H497" s="109">
        <v>8.5</v>
      </c>
      <c r="I497" s="110">
        <v>38.29</v>
      </c>
      <c r="J497" s="181">
        <v>1.9</v>
      </c>
      <c r="K497" s="113" t="s">
        <v>147</v>
      </c>
    </row>
    <row r="498" spans="1:11" x14ac:dyDescent="0.25">
      <c r="A498" s="106"/>
      <c r="B498" s="114" t="s">
        <v>148</v>
      </c>
      <c r="C498" s="182"/>
      <c r="D498" s="183">
        <v>61.2</v>
      </c>
      <c r="E498" s="108">
        <v>60</v>
      </c>
      <c r="F498" s="109"/>
      <c r="G498" s="110"/>
      <c r="H498" s="109"/>
      <c r="I498" s="110"/>
      <c r="J498" s="184"/>
      <c r="K498" s="185"/>
    </row>
    <row r="499" spans="1:11" ht="24.75" x14ac:dyDescent="0.25">
      <c r="A499" s="709" t="s">
        <v>227</v>
      </c>
      <c r="B499" s="548"/>
      <c r="C499" s="549" t="s">
        <v>427</v>
      </c>
      <c r="D499" s="550"/>
      <c r="E499" s="551"/>
      <c r="F499" s="540">
        <v>9.3000000000000007</v>
      </c>
      <c r="G499" s="551">
        <v>8.1</v>
      </c>
      <c r="H499" s="550">
        <v>14.9</v>
      </c>
      <c r="I499" s="540">
        <v>169</v>
      </c>
      <c r="J499" s="552">
        <v>6.36</v>
      </c>
      <c r="K499" s="553" t="s">
        <v>436</v>
      </c>
    </row>
    <row r="500" spans="1:11" x14ac:dyDescent="0.25">
      <c r="A500" s="547"/>
      <c r="B500" s="548" t="s">
        <v>59</v>
      </c>
      <c r="C500" s="549"/>
      <c r="D500" s="550">
        <v>30.98</v>
      </c>
      <c r="E500" s="551">
        <v>22.8</v>
      </c>
      <c r="F500" s="540"/>
      <c r="G500" s="540"/>
      <c r="H500" s="540"/>
      <c r="I500" s="540"/>
      <c r="J500" s="552"/>
      <c r="K500" s="553"/>
    </row>
    <row r="501" spans="1:11" x14ac:dyDescent="0.25">
      <c r="A501" s="547"/>
      <c r="B501" s="548" t="s">
        <v>63</v>
      </c>
      <c r="C501" s="549"/>
      <c r="D501" s="550">
        <v>2.38</v>
      </c>
      <c r="E501" s="551">
        <v>2</v>
      </c>
      <c r="F501" s="540"/>
      <c r="G501" s="551"/>
      <c r="H501" s="550"/>
      <c r="I501" s="540"/>
      <c r="J501" s="552"/>
      <c r="K501" s="553"/>
    </row>
    <row r="502" spans="1:11" x14ac:dyDescent="0.25">
      <c r="A502" s="547"/>
      <c r="B502" s="548" t="s">
        <v>30</v>
      </c>
      <c r="C502" s="549"/>
      <c r="D502" s="550">
        <v>2.2999999999999998</v>
      </c>
      <c r="E502" s="551">
        <v>2</v>
      </c>
      <c r="F502" s="540"/>
      <c r="G502" s="551"/>
      <c r="H502" s="550"/>
      <c r="I502" s="540"/>
      <c r="J502" s="552"/>
      <c r="K502" s="553"/>
    </row>
    <row r="503" spans="1:11" x14ac:dyDescent="0.25">
      <c r="A503" s="547"/>
      <c r="B503" s="548" t="s">
        <v>153</v>
      </c>
      <c r="C503" s="549"/>
      <c r="D503" s="550">
        <v>2.2999999999999998</v>
      </c>
      <c r="E503" s="551">
        <v>2.2999999999999998</v>
      </c>
      <c r="F503" s="540"/>
      <c r="G503" s="551"/>
      <c r="H503" s="550"/>
      <c r="I503" s="540"/>
      <c r="J503" s="552"/>
      <c r="K503" s="553"/>
    </row>
    <row r="504" spans="1:11" x14ac:dyDescent="0.25">
      <c r="A504" s="547"/>
      <c r="B504" s="548" t="s">
        <v>33</v>
      </c>
      <c r="C504" s="549"/>
      <c r="D504" s="550"/>
      <c r="E504" s="551">
        <v>26.8</v>
      </c>
      <c r="F504" s="540"/>
      <c r="G504" s="551"/>
      <c r="H504" s="550"/>
      <c r="I504" s="540"/>
      <c r="J504" s="552"/>
      <c r="K504" s="553"/>
    </row>
    <row r="505" spans="1:11" x14ac:dyDescent="0.25">
      <c r="A505" s="547"/>
      <c r="B505" s="548" t="s">
        <v>229</v>
      </c>
      <c r="C505" s="549"/>
      <c r="D505" s="550">
        <v>69.36</v>
      </c>
      <c r="E505" s="551">
        <v>51</v>
      </c>
      <c r="F505" s="540"/>
      <c r="G505" s="551"/>
      <c r="H505" s="550"/>
      <c r="I505" s="540"/>
      <c r="J505" s="576"/>
      <c r="K505" s="553"/>
    </row>
    <row r="506" spans="1:11" x14ac:dyDescent="0.25">
      <c r="A506" s="547"/>
      <c r="B506" s="548" t="s">
        <v>60</v>
      </c>
      <c r="C506" s="549"/>
      <c r="D506" s="550">
        <v>57.6</v>
      </c>
      <c r="E506" s="551">
        <v>34.5</v>
      </c>
      <c r="F506" s="540"/>
      <c r="G506" s="551"/>
      <c r="H506" s="550"/>
      <c r="I506" s="540"/>
      <c r="J506" s="552"/>
      <c r="K506" s="553"/>
    </row>
    <row r="507" spans="1:11" x14ac:dyDescent="0.25">
      <c r="A507" s="547"/>
      <c r="B507" s="548" t="s">
        <v>62</v>
      </c>
      <c r="C507" s="549"/>
      <c r="D507" s="550">
        <v>11.7</v>
      </c>
      <c r="E507" s="551">
        <v>8.8000000000000007</v>
      </c>
      <c r="F507" s="540"/>
      <c r="G507" s="551"/>
      <c r="H507" s="550"/>
      <c r="I507" s="540"/>
      <c r="J507" s="576"/>
      <c r="K507" s="553"/>
    </row>
    <row r="508" spans="1:11" x14ac:dyDescent="0.25">
      <c r="A508" s="547"/>
      <c r="B508" s="555" t="s">
        <v>63</v>
      </c>
      <c r="C508" s="549"/>
      <c r="D508" s="550">
        <v>10.59</v>
      </c>
      <c r="E508" s="551">
        <v>8.9</v>
      </c>
      <c r="F508" s="540"/>
      <c r="G508" s="551"/>
      <c r="H508" s="550"/>
      <c r="I508" s="540"/>
      <c r="J508" s="576"/>
      <c r="K508" s="553"/>
    </row>
    <row r="509" spans="1:11" x14ac:dyDescent="0.25">
      <c r="A509" s="547"/>
      <c r="B509" s="555" t="s">
        <v>64</v>
      </c>
      <c r="C509" s="549"/>
      <c r="D509" s="550">
        <v>4</v>
      </c>
      <c r="E509" s="551">
        <v>4</v>
      </c>
      <c r="F509" s="540"/>
      <c r="G509" s="551"/>
      <c r="H509" s="550"/>
      <c r="I509" s="540"/>
      <c r="J509" s="576"/>
      <c r="K509" s="553"/>
    </row>
    <row r="510" spans="1:11" x14ac:dyDescent="0.25">
      <c r="A510" s="547"/>
      <c r="B510" s="555" t="s">
        <v>211</v>
      </c>
      <c r="C510" s="549"/>
      <c r="D510" s="550">
        <v>1</v>
      </c>
      <c r="E510" s="551">
        <v>1</v>
      </c>
      <c r="F510" s="540"/>
      <c r="G510" s="551"/>
      <c r="H510" s="550"/>
      <c r="I510" s="540"/>
      <c r="J510" s="576"/>
      <c r="K510" s="553"/>
    </row>
    <row r="511" spans="1:11" x14ac:dyDescent="0.25">
      <c r="A511" s="547"/>
      <c r="B511" s="555" t="s">
        <v>39</v>
      </c>
      <c r="C511" s="549"/>
      <c r="D511" s="550">
        <v>1.3</v>
      </c>
      <c r="E511" s="551">
        <v>1.3</v>
      </c>
      <c r="F511" s="540"/>
      <c r="G511" s="551"/>
      <c r="H511" s="550"/>
      <c r="I511" s="540"/>
      <c r="J511" s="576"/>
      <c r="K511" s="553"/>
    </row>
    <row r="512" spans="1:11" x14ac:dyDescent="0.25">
      <c r="A512" s="547"/>
      <c r="B512" s="555" t="s">
        <v>134</v>
      </c>
      <c r="C512" s="549"/>
      <c r="D512" s="550">
        <v>6</v>
      </c>
      <c r="E512" s="551">
        <v>6</v>
      </c>
      <c r="F512" s="540"/>
      <c r="G512" s="551"/>
      <c r="H512" s="550"/>
      <c r="I512" s="540"/>
      <c r="J512" s="576"/>
      <c r="K512" s="553"/>
    </row>
    <row r="513" spans="1:11" x14ac:dyDescent="0.25">
      <c r="A513" s="547"/>
      <c r="B513" s="555" t="s">
        <v>31</v>
      </c>
      <c r="C513" s="549"/>
      <c r="D513" s="550">
        <v>1</v>
      </c>
      <c r="E513" s="551">
        <v>1</v>
      </c>
      <c r="F513" s="540"/>
      <c r="G513" s="551"/>
      <c r="H513" s="550"/>
      <c r="I513" s="540"/>
      <c r="J513" s="576"/>
      <c r="K513" s="553"/>
    </row>
    <row r="514" spans="1:11" x14ac:dyDescent="0.25">
      <c r="A514" s="547"/>
      <c r="B514" s="555" t="s">
        <v>40</v>
      </c>
      <c r="C514" s="549"/>
      <c r="D514" s="550">
        <v>160</v>
      </c>
      <c r="E514" s="551">
        <v>160</v>
      </c>
      <c r="F514" s="540"/>
      <c r="G514" s="551"/>
      <c r="H514" s="550"/>
      <c r="I514" s="540"/>
      <c r="J514" s="576"/>
      <c r="K514" s="553"/>
    </row>
    <row r="515" spans="1:11" x14ac:dyDescent="0.25">
      <c r="A515" s="547" t="s">
        <v>230</v>
      </c>
      <c r="B515" s="548"/>
      <c r="C515" s="549">
        <v>80</v>
      </c>
      <c r="D515" s="550"/>
      <c r="E515" s="551"/>
      <c r="F515" s="540">
        <v>11.9</v>
      </c>
      <c r="G515" s="551">
        <v>5</v>
      </c>
      <c r="H515" s="550">
        <v>3.98</v>
      </c>
      <c r="I515" s="540">
        <v>108</v>
      </c>
      <c r="J515" s="552"/>
      <c r="K515" s="553" t="s">
        <v>231</v>
      </c>
    </row>
    <row r="516" spans="1:11" x14ac:dyDescent="0.25">
      <c r="A516" s="547"/>
      <c r="B516" s="555" t="s">
        <v>232</v>
      </c>
      <c r="C516" s="549"/>
      <c r="D516" s="550">
        <v>75</v>
      </c>
      <c r="E516" s="551">
        <v>60</v>
      </c>
      <c r="F516" s="540"/>
      <c r="G516" s="551"/>
      <c r="H516" s="550"/>
      <c r="I516" s="540"/>
      <c r="J516" s="552"/>
      <c r="K516" s="553"/>
    </row>
    <row r="517" spans="1:11" x14ac:dyDescent="0.25">
      <c r="A517" s="547"/>
      <c r="B517" s="555" t="s">
        <v>30</v>
      </c>
      <c r="C517" s="549"/>
      <c r="D517" s="550">
        <v>13.4</v>
      </c>
      <c r="E517" s="551">
        <v>12</v>
      </c>
      <c r="F517" s="540"/>
      <c r="G517" s="540"/>
      <c r="H517" s="540"/>
      <c r="I517" s="540"/>
      <c r="J517" s="552"/>
      <c r="K517" s="553"/>
    </row>
    <row r="518" spans="1:11" x14ac:dyDescent="0.25">
      <c r="A518" s="547"/>
      <c r="B518" s="555" t="s">
        <v>233</v>
      </c>
      <c r="C518" s="549"/>
      <c r="D518" s="550">
        <v>2</v>
      </c>
      <c r="E518" s="551">
        <v>2</v>
      </c>
      <c r="F518" s="540"/>
      <c r="G518" s="551"/>
      <c r="H518" s="550"/>
      <c r="I518" s="540"/>
      <c r="J518" s="576"/>
      <c r="K518" s="553"/>
    </row>
    <row r="519" spans="1:11" x14ac:dyDescent="0.25">
      <c r="A519" s="547"/>
      <c r="B519" s="555" t="s">
        <v>63</v>
      </c>
      <c r="C519" s="549"/>
      <c r="D519" s="550">
        <v>17.850000000000001</v>
      </c>
      <c r="E519" s="551">
        <v>15</v>
      </c>
      <c r="F519" s="540"/>
      <c r="G519" s="551"/>
      <c r="H519" s="550"/>
      <c r="I519" s="540"/>
      <c r="J519" s="576"/>
      <c r="K519" s="553"/>
    </row>
    <row r="520" spans="1:11" x14ac:dyDescent="0.25">
      <c r="A520" s="547"/>
      <c r="B520" s="555" t="s">
        <v>77</v>
      </c>
      <c r="C520" s="549"/>
      <c r="D520" s="550">
        <v>6</v>
      </c>
      <c r="E520" s="551">
        <v>6</v>
      </c>
      <c r="F520" s="540"/>
      <c r="G520" s="551"/>
      <c r="H520" s="550"/>
      <c r="I520" s="540"/>
      <c r="J520" s="576"/>
      <c r="K520" s="574"/>
    </row>
    <row r="521" spans="1:11" x14ac:dyDescent="0.25">
      <c r="A521" s="547"/>
      <c r="B521" s="555" t="s">
        <v>31</v>
      </c>
      <c r="C521" s="549"/>
      <c r="D521" s="550">
        <v>0.6</v>
      </c>
      <c r="E521" s="551">
        <v>0.6</v>
      </c>
      <c r="F521" s="550"/>
      <c r="G521" s="551"/>
      <c r="H521" s="550"/>
      <c r="I521" s="540"/>
      <c r="J521" s="576"/>
      <c r="K521" s="574"/>
    </row>
    <row r="522" spans="1:11" x14ac:dyDescent="0.25">
      <c r="A522" s="547"/>
      <c r="B522" s="555" t="s">
        <v>234</v>
      </c>
      <c r="C522" s="549"/>
      <c r="D522" s="550">
        <v>6</v>
      </c>
      <c r="E522" s="551">
        <v>6</v>
      </c>
      <c r="F522" s="550"/>
      <c r="G522" s="551"/>
      <c r="H522" s="550"/>
      <c r="I522" s="540"/>
      <c r="J522" s="576"/>
      <c r="K522" s="574"/>
    </row>
    <row r="523" spans="1:11" x14ac:dyDescent="0.25">
      <c r="A523" s="547"/>
      <c r="B523" s="555" t="s">
        <v>64</v>
      </c>
      <c r="C523" s="549"/>
      <c r="D523" s="550">
        <v>2</v>
      </c>
      <c r="E523" s="551">
        <v>2</v>
      </c>
      <c r="F523" s="550"/>
      <c r="G523" s="551"/>
      <c r="H523" s="550"/>
      <c r="I523" s="540"/>
      <c r="J523" s="576"/>
      <c r="K523" s="574"/>
    </row>
    <row r="524" spans="1:11" x14ac:dyDescent="0.25">
      <c r="A524" s="547"/>
      <c r="B524" s="555" t="s">
        <v>39</v>
      </c>
      <c r="C524" s="549"/>
      <c r="D524" s="550">
        <v>0.2</v>
      </c>
      <c r="E524" s="551">
        <v>0.2</v>
      </c>
      <c r="F524" s="550"/>
      <c r="G524" s="551"/>
      <c r="H524" s="550"/>
      <c r="I524" s="540"/>
      <c r="J524" s="576"/>
      <c r="K524" s="574"/>
    </row>
    <row r="525" spans="1:11" x14ac:dyDescent="0.25">
      <c r="A525" s="547"/>
      <c r="B525" s="555" t="s">
        <v>33</v>
      </c>
      <c r="C525" s="549"/>
      <c r="D525" s="550"/>
      <c r="E525" s="551">
        <v>95</v>
      </c>
      <c r="F525" s="550"/>
      <c r="G525" s="551"/>
      <c r="H525" s="550"/>
      <c r="I525" s="540"/>
      <c r="J525" s="576"/>
      <c r="K525" s="574"/>
    </row>
    <row r="526" spans="1:11" x14ac:dyDescent="0.25">
      <c r="A526" s="547"/>
      <c r="B526" s="555" t="s">
        <v>64</v>
      </c>
      <c r="C526" s="549"/>
      <c r="D526" s="550">
        <v>2</v>
      </c>
      <c r="E526" s="551">
        <v>2</v>
      </c>
      <c r="F526" s="550"/>
      <c r="G526" s="551"/>
      <c r="H526" s="550"/>
      <c r="I526" s="540"/>
      <c r="J526" s="576"/>
      <c r="K526" s="574"/>
    </row>
    <row r="527" spans="1:11" ht="24.75" x14ac:dyDescent="0.25">
      <c r="A527" s="569" t="s">
        <v>235</v>
      </c>
      <c r="B527" s="555"/>
      <c r="C527" s="549">
        <v>100</v>
      </c>
      <c r="D527" s="550"/>
      <c r="E527" s="551"/>
      <c r="F527" s="560">
        <v>3.6</v>
      </c>
      <c r="G527" s="551">
        <v>2.8</v>
      </c>
      <c r="H527" s="550">
        <v>22.6</v>
      </c>
      <c r="I527" s="567">
        <v>128.69999999999999</v>
      </c>
      <c r="J527" s="576"/>
      <c r="K527" s="546" t="s">
        <v>237</v>
      </c>
    </row>
    <row r="528" spans="1:11" x14ac:dyDescent="0.25">
      <c r="A528" s="569"/>
      <c r="B528" s="555" t="s">
        <v>238</v>
      </c>
      <c r="C528" s="549"/>
      <c r="D528" s="550">
        <v>34</v>
      </c>
      <c r="E528" s="551">
        <v>34</v>
      </c>
      <c r="F528" s="560"/>
      <c r="G528" s="551"/>
      <c r="H528" s="550"/>
      <c r="I528" s="567"/>
      <c r="J528" s="576"/>
      <c r="K528" s="546"/>
    </row>
    <row r="529" spans="1:11" x14ac:dyDescent="0.25">
      <c r="A529" s="569"/>
      <c r="B529" s="555" t="s">
        <v>34</v>
      </c>
      <c r="C529" s="549"/>
      <c r="D529" s="550">
        <v>3</v>
      </c>
      <c r="E529" s="551">
        <v>3</v>
      </c>
      <c r="F529" s="560"/>
      <c r="G529" s="551"/>
      <c r="H529" s="550"/>
      <c r="I529" s="567"/>
      <c r="J529" s="576"/>
      <c r="K529" s="546"/>
    </row>
    <row r="530" spans="1:11" x14ac:dyDescent="0.25">
      <c r="A530" s="569"/>
      <c r="B530" s="555" t="s">
        <v>31</v>
      </c>
      <c r="C530" s="549"/>
      <c r="D530" s="550">
        <v>1</v>
      </c>
      <c r="E530" s="551">
        <v>1</v>
      </c>
      <c r="F530" s="560"/>
      <c r="G530" s="551"/>
      <c r="H530" s="550"/>
      <c r="I530" s="567"/>
      <c r="J530" s="576"/>
      <c r="K530" s="546"/>
    </row>
    <row r="531" spans="1:11" ht="24.75" x14ac:dyDescent="0.25">
      <c r="A531" s="557" t="s">
        <v>120</v>
      </c>
      <c r="B531" s="548"/>
      <c r="C531" s="568">
        <v>150</v>
      </c>
      <c r="D531" s="641"/>
      <c r="E531" s="641"/>
      <c r="F531" s="540">
        <v>0.1</v>
      </c>
      <c r="G531" s="551">
        <v>0.1</v>
      </c>
      <c r="H531" s="551">
        <v>11.8</v>
      </c>
      <c r="I531" s="551">
        <v>47</v>
      </c>
      <c r="J531" s="550">
        <v>1.2</v>
      </c>
      <c r="K531" s="553" t="s">
        <v>408</v>
      </c>
    </row>
    <row r="532" spans="1:11" x14ac:dyDescent="0.25">
      <c r="A532" s="557"/>
      <c r="B532" s="548" t="s">
        <v>409</v>
      </c>
      <c r="C532" s="568"/>
      <c r="D532" s="641">
        <v>34</v>
      </c>
      <c r="E532" s="641">
        <v>30</v>
      </c>
      <c r="F532" s="540"/>
      <c r="G532" s="540"/>
      <c r="H532" s="551"/>
      <c r="I532" s="550"/>
      <c r="J532" s="642"/>
      <c r="K532" s="553"/>
    </row>
    <row r="533" spans="1:11" x14ac:dyDescent="0.25">
      <c r="A533" s="557"/>
      <c r="B533" s="548" t="s">
        <v>77</v>
      </c>
      <c r="C533" s="568"/>
      <c r="D533" s="641">
        <v>129</v>
      </c>
      <c r="E533" s="641">
        <v>129</v>
      </c>
      <c r="F533" s="540"/>
      <c r="G533" s="540"/>
      <c r="H533" s="551"/>
      <c r="I533" s="550"/>
      <c r="J533" s="642"/>
      <c r="K533" s="553"/>
    </row>
    <row r="534" spans="1:11" ht="15.75" thickBot="1" x14ac:dyDescent="0.3">
      <c r="A534" s="557"/>
      <c r="B534" s="548" t="s">
        <v>82</v>
      </c>
      <c r="C534" s="578"/>
      <c r="D534" s="641">
        <v>10</v>
      </c>
      <c r="E534" s="641">
        <v>10</v>
      </c>
      <c r="F534" s="540" t="s">
        <v>45</v>
      </c>
      <c r="G534" s="540"/>
      <c r="H534" s="551"/>
      <c r="I534" s="550"/>
      <c r="J534" s="642"/>
      <c r="K534" s="553"/>
    </row>
    <row r="535" spans="1:11" x14ac:dyDescent="0.25">
      <c r="A535" s="584" t="s">
        <v>68</v>
      </c>
      <c r="B535" s="548"/>
      <c r="C535" s="549">
        <v>30</v>
      </c>
      <c r="D535" s="550">
        <v>30</v>
      </c>
      <c r="E535" s="551">
        <v>30</v>
      </c>
      <c r="F535" s="549">
        <v>1.5</v>
      </c>
      <c r="G535" s="586">
        <v>0.3</v>
      </c>
      <c r="H535" s="585">
        <v>14.4</v>
      </c>
      <c r="I535" s="587">
        <v>66</v>
      </c>
      <c r="J535" s="552">
        <v>0</v>
      </c>
      <c r="K535" s="546"/>
    </row>
    <row r="536" spans="1:11" ht="15.75" thickBot="1" x14ac:dyDescent="0.3">
      <c r="A536" s="528" t="s">
        <v>78</v>
      </c>
      <c r="B536" s="529"/>
      <c r="C536" s="577">
        <v>37.5</v>
      </c>
      <c r="D536" s="620">
        <v>37.5</v>
      </c>
      <c r="E536" s="532">
        <v>37.5</v>
      </c>
      <c r="F536" s="577">
        <v>1.8</v>
      </c>
      <c r="G536" s="577">
        <v>0.4</v>
      </c>
      <c r="H536" s="577">
        <v>18</v>
      </c>
      <c r="I536" s="577">
        <v>82.5</v>
      </c>
      <c r="J536" s="578"/>
      <c r="K536" s="546"/>
    </row>
    <row r="537" spans="1:11" ht="15.75" thickBot="1" x14ac:dyDescent="0.3">
      <c r="A537" s="562" t="s">
        <v>48</v>
      </c>
      <c r="B537" s="580"/>
      <c r="C537" s="533">
        <v>683.5</v>
      </c>
      <c r="D537" s="581"/>
      <c r="E537" s="563"/>
      <c r="F537" s="622">
        <f>SUM(F496:F536)</f>
        <v>28.950000000000006</v>
      </c>
      <c r="G537" s="622">
        <f>SUM(G496:G536)</f>
        <v>16.760000000000002</v>
      </c>
      <c r="H537" s="622">
        <f>SUM(H496:H536)</f>
        <v>94.18</v>
      </c>
      <c r="I537" s="622">
        <f>SUM(I496:I536)</f>
        <v>639.49</v>
      </c>
      <c r="J537" s="622">
        <f>SUM(J496:J536)</f>
        <v>9.4599999999999991</v>
      </c>
      <c r="K537" s="589"/>
    </row>
    <row r="538" spans="1:11" x14ac:dyDescent="0.25">
      <c r="A538" s="569"/>
      <c r="B538" s="624" t="s">
        <v>79</v>
      </c>
      <c r="C538" s="539"/>
      <c r="D538" s="540"/>
      <c r="E538" s="551"/>
      <c r="F538" s="549"/>
      <c r="G538" s="551"/>
      <c r="H538" s="551"/>
      <c r="I538" s="567"/>
      <c r="J538" s="680"/>
      <c r="K538" s="546"/>
    </row>
    <row r="539" spans="1:11" x14ac:dyDescent="0.25">
      <c r="A539" s="569" t="s">
        <v>46</v>
      </c>
      <c r="B539" s="555"/>
      <c r="C539" s="549">
        <v>70</v>
      </c>
      <c r="D539" s="560">
        <v>79.8</v>
      </c>
      <c r="E539" s="554">
        <v>70</v>
      </c>
      <c r="F539" s="554">
        <v>0.3</v>
      </c>
      <c r="G539" s="551">
        <v>0.3</v>
      </c>
      <c r="H539" s="550">
        <v>2.2999999999999998</v>
      </c>
      <c r="I539" s="567">
        <v>13</v>
      </c>
      <c r="J539" s="552">
        <v>7.5</v>
      </c>
      <c r="K539" s="546" t="s">
        <v>47</v>
      </c>
    </row>
    <row r="540" spans="1:11" x14ac:dyDescent="0.25">
      <c r="A540" s="584" t="s">
        <v>166</v>
      </c>
      <c r="B540" s="548"/>
      <c r="C540" s="549">
        <v>150</v>
      </c>
      <c r="D540" s="540"/>
      <c r="E540" s="551"/>
      <c r="F540" s="549">
        <v>4.3499999999999996</v>
      </c>
      <c r="G540" s="585">
        <v>3.75</v>
      </c>
      <c r="H540" s="585">
        <v>6</v>
      </c>
      <c r="I540" s="567">
        <v>75</v>
      </c>
      <c r="J540" s="568">
        <v>1.05</v>
      </c>
      <c r="K540" s="546" t="s">
        <v>88</v>
      </c>
    </row>
    <row r="541" spans="1:11" x14ac:dyDescent="0.25">
      <c r="A541" s="584"/>
      <c r="B541" s="548" t="s">
        <v>167</v>
      </c>
      <c r="C541" s="549"/>
      <c r="D541" s="540">
        <v>155</v>
      </c>
      <c r="E541" s="551">
        <v>150</v>
      </c>
      <c r="F541" s="549"/>
      <c r="G541" s="586"/>
      <c r="H541" s="585"/>
      <c r="I541" s="587"/>
      <c r="J541" s="568"/>
      <c r="K541" s="546"/>
    </row>
    <row r="542" spans="1:11" x14ac:dyDescent="0.25">
      <c r="A542" s="629" t="s">
        <v>239</v>
      </c>
      <c r="B542" s="639"/>
      <c r="C542" s="638">
        <v>70</v>
      </c>
      <c r="D542" s="690"/>
      <c r="E542" s="638"/>
      <c r="F542" s="631">
        <v>3.2</v>
      </c>
      <c r="G542" s="710">
        <v>4.0999999999999996</v>
      </c>
      <c r="H542" s="710">
        <v>20</v>
      </c>
      <c r="I542" s="635">
        <v>130</v>
      </c>
      <c r="J542" s="631">
        <v>0.02</v>
      </c>
      <c r="K542" s="711" t="s">
        <v>240</v>
      </c>
    </row>
    <row r="543" spans="1:11" x14ac:dyDescent="0.25">
      <c r="A543" s="629"/>
      <c r="B543" s="639" t="s">
        <v>158</v>
      </c>
      <c r="C543" s="638"/>
      <c r="D543" s="690">
        <v>50</v>
      </c>
      <c r="E543" s="638">
        <v>50</v>
      </c>
      <c r="F543" s="631"/>
      <c r="G543" s="710"/>
      <c r="H543" s="710"/>
      <c r="I543" s="635"/>
      <c r="J543" s="631"/>
      <c r="K543" s="711"/>
    </row>
    <row r="544" spans="1:11" x14ac:dyDescent="0.25">
      <c r="A544" s="629"/>
      <c r="B544" s="639" t="s">
        <v>84</v>
      </c>
      <c r="C544" s="638"/>
      <c r="D544" s="690">
        <v>0.2</v>
      </c>
      <c r="E544" s="638">
        <v>0.2</v>
      </c>
      <c r="F544" s="631"/>
      <c r="G544" s="710"/>
      <c r="H544" s="710"/>
      <c r="I544" s="635"/>
      <c r="J544" s="631"/>
      <c r="K544" s="711"/>
    </row>
    <row r="545" spans="1:11" x14ac:dyDescent="0.25">
      <c r="A545" s="629"/>
      <c r="B545" s="639" t="s">
        <v>83</v>
      </c>
      <c r="C545" s="638"/>
      <c r="D545" s="690">
        <v>0.6</v>
      </c>
      <c r="E545" s="638">
        <v>0.6</v>
      </c>
      <c r="F545" s="631"/>
      <c r="G545" s="710"/>
      <c r="H545" s="710"/>
      <c r="I545" s="635"/>
      <c r="J545" s="631"/>
      <c r="K545" s="711"/>
    </row>
    <row r="546" spans="1:11" x14ac:dyDescent="0.25">
      <c r="A546" s="629"/>
      <c r="B546" s="639" t="s">
        <v>39</v>
      </c>
      <c r="C546" s="638"/>
      <c r="D546" s="690">
        <v>5</v>
      </c>
      <c r="E546" s="638">
        <v>5</v>
      </c>
      <c r="F546" s="631"/>
      <c r="G546" s="710"/>
      <c r="H546" s="710"/>
      <c r="I546" s="635"/>
      <c r="J546" s="631"/>
      <c r="K546" s="711"/>
    </row>
    <row r="547" spans="1:11" x14ac:dyDescent="0.25">
      <c r="A547" s="629"/>
      <c r="B547" s="639" t="s">
        <v>34</v>
      </c>
      <c r="C547" s="638"/>
      <c r="D547" s="690">
        <v>4.5</v>
      </c>
      <c r="E547" s="638">
        <v>4.5</v>
      </c>
      <c r="F547" s="631"/>
      <c r="G547" s="710"/>
      <c r="H547" s="710"/>
      <c r="I547" s="635"/>
      <c r="J547" s="631"/>
      <c r="K547" s="711"/>
    </row>
    <row r="548" spans="1:11" x14ac:dyDescent="0.25">
      <c r="A548" s="629"/>
      <c r="B548" s="639" t="s">
        <v>114</v>
      </c>
      <c r="C548" s="638"/>
      <c r="D548" s="690">
        <v>1.68</v>
      </c>
      <c r="E548" s="638">
        <v>1.5</v>
      </c>
      <c r="F548" s="631"/>
      <c r="G548" s="710"/>
      <c r="H548" s="710"/>
      <c r="I548" s="635"/>
      <c r="J548" s="631"/>
      <c r="K548" s="711"/>
    </row>
    <row r="549" spans="1:11" x14ac:dyDescent="0.25">
      <c r="A549" s="629"/>
      <c r="B549" s="639" t="s">
        <v>32</v>
      </c>
      <c r="C549" s="638"/>
      <c r="D549" s="690">
        <v>5</v>
      </c>
      <c r="E549" s="638">
        <v>5</v>
      </c>
      <c r="F549" s="631"/>
      <c r="G549" s="710"/>
      <c r="H549" s="710"/>
      <c r="I549" s="635"/>
      <c r="J549" s="631"/>
      <c r="K549" s="711"/>
    </row>
    <row r="550" spans="1:11" x14ac:dyDescent="0.25">
      <c r="A550" s="557"/>
      <c r="B550" s="548" t="s">
        <v>40</v>
      </c>
      <c r="C550" s="549"/>
      <c r="D550" s="540">
        <v>20</v>
      </c>
      <c r="E550" s="551">
        <v>20</v>
      </c>
      <c r="F550" s="551"/>
      <c r="G550" s="550"/>
      <c r="H550" s="551"/>
      <c r="I550" s="550"/>
      <c r="J550" s="552"/>
      <c r="K550" s="553"/>
    </row>
    <row r="551" spans="1:11" x14ac:dyDescent="0.25">
      <c r="A551" s="557"/>
      <c r="B551" s="548" t="s">
        <v>64</v>
      </c>
      <c r="C551" s="549"/>
      <c r="D551" s="540">
        <v>0.1</v>
      </c>
      <c r="E551" s="551">
        <v>0.1</v>
      </c>
      <c r="F551" s="551"/>
      <c r="G551" s="550"/>
      <c r="H551" s="551"/>
      <c r="I551" s="550"/>
      <c r="J551" s="552"/>
      <c r="K551" s="553"/>
    </row>
    <row r="552" spans="1:11" x14ac:dyDescent="0.25">
      <c r="A552" s="557"/>
      <c r="B552" s="548" t="s">
        <v>241</v>
      </c>
      <c r="C552" s="549"/>
      <c r="D552" s="540"/>
      <c r="E552" s="551">
        <v>83</v>
      </c>
      <c r="F552" s="551"/>
      <c r="G552" s="550"/>
      <c r="H552" s="551"/>
      <c r="I552" s="550"/>
      <c r="J552" s="552"/>
      <c r="K552" s="553"/>
    </row>
    <row r="553" spans="1:11" x14ac:dyDescent="0.25">
      <c r="A553" s="584" t="s">
        <v>171</v>
      </c>
      <c r="B553" s="548"/>
      <c r="C553" s="549">
        <v>15</v>
      </c>
      <c r="D553" s="550">
        <v>15</v>
      </c>
      <c r="E553" s="551">
        <v>15</v>
      </c>
      <c r="F553" s="549">
        <v>1.89</v>
      </c>
      <c r="G553" s="585">
        <v>5</v>
      </c>
      <c r="H553" s="585">
        <v>4</v>
      </c>
      <c r="I553" s="567">
        <v>68.599999999999994</v>
      </c>
      <c r="J553" s="568"/>
      <c r="K553" s="546"/>
    </row>
    <row r="554" spans="1:11" x14ac:dyDescent="0.25">
      <c r="A554" s="555" t="s">
        <v>242</v>
      </c>
      <c r="B554" s="548"/>
      <c r="C554" s="549"/>
      <c r="D554" s="550"/>
      <c r="E554" s="551"/>
      <c r="F554" s="549"/>
      <c r="G554" s="586"/>
      <c r="H554" s="585"/>
      <c r="I554" s="587"/>
      <c r="J554" s="568"/>
      <c r="K554" s="546"/>
    </row>
    <row r="555" spans="1:11" x14ac:dyDescent="0.25">
      <c r="A555" s="242" t="s">
        <v>35</v>
      </c>
      <c r="B555" s="243"/>
      <c r="C555" s="244" t="s">
        <v>412</v>
      </c>
      <c r="D555" s="245"/>
      <c r="E555" s="246"/>
      <c r="F555" s="247">
        <v>2.1</v>
      </c>
      <c r="G555" s="248">
        <v>1.6</v>
      </c>
      <c r="H555" s="249">
        <v>9.5</v>
      </c>
      <c r="I555" s="248">
        <v>61</v>
      </c>
      <c r="J555" s="247">
        <v>0.93</v>
      </c>
      <c r="K555" s="140" t="s">
        <v>37</v>
      </c>
    </row>
    <row r="556" spans="1:11" x14ac:dyDescent="0.25">
      <c r="A556" s="242"/>
      <c r="B556" s="243" t="s">
        <v>38</v>
      </c>
      <c r="C556" s="250"/>
      <c r="D556" s="251">
        <v>0.35</v>
      </c>
      <c r="E556" s="244">
        <v>0.35</v>
      </c>
      <c r="F556" s="247"/>
      <c r="G556" s="247"/>
      <c r="H556" s="248"/>
      <c r="I556" s="248"/>
      <c r="J556" s="247"/>
      <c r="K556" s="140"/>
    </row>
    <row r="557" spans="1:11" x14ac:dyDescent="0.25">
      <c r="A557" s="242"/>
      <c r="B557" s="243" t="s">
        <v>39</v>
      </c>
      <c r="C557" s="250"/>
      <c r="D557" s="251">
        <v>5</v>
      </c>
      <c r="E557" s="244">
        <v>5</v>
      </c>
      <c r="F557" s="247"/>
      <c r="G557" s="247"/>
      <c r="H557" s="248"/>
      <c r="I557" s="247"/>
      <c r="J557" s="247"/>
      <c r="K557" s="140"/>
    </row>
    <row r="558" spans="1:11" x14ac:dyDescent="0.25">
      <c r="A558" s="242"/>
      <c r="B558" s="252" t="s">
        <v>32</v>
      </c>
      <c r="C558" s="250"/>
      <c r="D558" s="251">
        <v>73.599999999999994</v>
      </c>
      <c r="E558" s="244">
        <v>72</v>
      </c>
      <c r="F558" s="247"/>
      <c r="G558" s="247"/>
      <c r="H558" s="248"/>
      <c r="I558" s="247"/>
      <c r="J558" s="247"/>
      <c r="K558" s="140"/>
    </row>
    <row r="559" spans="1:11" ht="15.75" thickBot="1" x14ac:dyDescent="0.3">
      <c r="A559" s="242"/>
      <c r="B559" s="243" t="s">
        <v>40</v>
      </c>
      <c r="C559" s="250"/>
      <c r="D559" s="251">
        <v>48</v>
      </c>
      <c r="E559" s="244">
        <v>48</v>
      </c>
      <c r="F559" s="247"/>
      <c r="G559" s="247"/>
      <c r="H559" s="248"/>
      <c r="I559" s="247"/>
      <c r="J559" s="247"/>
      <c r="K559" s="140"/>
    </row>
    <row r="560" spans="1:11" ht="15.75" thickBot="1" x14ac:dyDescent="0.3">
      <c r="A560" s="562" t="s">
        <v>48</v>
      </c>
      <c r="B560" s="663"/>
      <c r="C560" s="533">
        <v>430</v>
      </c>
      <c r="D560" s="581"/>
      <c r="E560" s="563"/>
      <c r="F560" s="582">
        <f>SUM(F538:F559)</f>
        <v>11.84</v>
      </c>
      <c r="G560" s="582">
        <f>SUM(G538:G559)</f>
        <v>14.749999999999998</v>
      </c>
      <c r="H560" s="582">
        <f>SUM(H538:H559)</f>
        <v>41.8</v>
      </c>
      <c r="I560" s="582">
        <f>SUM(I538:I559)</f>
        <v>347.6</v>
      </c>
      <c r="J560" s="582">
        <f>SUM(J538:J559)</f>
        <v>9.5</v>
      </c>
      <c r="K560" s="589"/>
    </row>
    <row r="561" spans="1:11" ht="15.75" thickBot="1" x14ac:dyDescent="0.3">
      <c r="A561" s="597" t="s">
        <v>94</v>
      </c>
      <c r="B561" s="598"/>
      <c r="C561" s="702">
        <f>C492+C495+C537+C560</f>
        <v>1630.5</v>
      </c>
      <c r="D561" s="600"/>
      <c r="E561" s="601"/>
      <c r="F561" s="655">
        <f>F492+F495+F537+F560</f>
        <v>54.320000000000007</v>
      </c>
      <c r="G561" s="655">
        <f>G492+G495+G537+G560</f>
        <v>49.201666666666668</v>
      </c>
      <c r="H561" s="655">
        <f>H492+H495+H537+H560</f>
        <v>199.48000000000002</v>
      </c>
      <c r="I561" s="655">
        <f>I492+I495+I537+I560</f>
        <v>1454.0900000000001</v>
      </c>
      <c r="J561" s="655">
        <f>J492+J495+J537+J560</f>
        <v>21.051666666666666</v>
      </c>
      <c r="K561" s="603"/>
    </row>
    <row r="562" spans="1:11" x14ac:dyDescent="0.25">
      <c r="A562" s="501"/>
      <c r="B562" s="624"/>
      <c r="C562" s="604"/>
      <c r="D562" s="605"/>
      <c r="E562" s="550"/>
      <c r="F562" s="657"/>
      <c r="G562" s="657"/>
      <c r="H562" s="657"/>
      <c r="I562" s="659"/>
      <c r="J562" s="712"/>
      <c r="K562" s="548"/>
    </row>
    <row r="563" spans="1:11" ht="15.75" thickBot="1" x14ac:dyDescent="0.3">
      <c r="A563" s="501" t="s">
        <v>243</v>
      </c>
      <c r="B563" s="502"/>
      <c r="C563" s="503"/>
      <c r="D563" s="504"/>
      <c r="G563" s="506"/>
      <c r="H563" s="506"/>
      <c r="J563" s="607"/>
      <c r="K563" s="529"/>
    </row>
    <row r="564" spans="1:11" ht="24.75" x14ac:dyDescent="0.25">
      <c r="A564" s="509" t="s">
        <v>8</v>
      </c>
      <c r="B564" s="510"/>
      <c r="C564" s="539" t="s">
        <v>9</v>
      </c>
      <c r="D564" s="513" t="s">
        <v>10</v>
      </c>
      <c r="E564" s="608" t="s">
        <v>10</v>
      </c>
      <c r="F564" s="1213" t="s">
        <v>382</v>
      </c>
      <c r="G564" s="1214"/>
      <c r="H564" s="1215"/>
      <c r="I564" s="514" t="s">
        <v>12</v>
      </c>
      <c r="J564" s="609" t="s">
        <v>383</v>
      </c>
      <c r="K564" s="516" t="s">
        <v>401</v>
      </c>
    </row>
    <row r="565" spans="1:11" ht="15.75" thickBot="1" x14ac:dyDescent="0.3">
      <c r="A565" s="517" t="s">
        <v>15</v>
      </c>
      <c r="B565" s="518"/>
      <c r="C565" s="610" t="s">
        <v>16</v>
      </c>
      <c r="D565" s="521" t="s">
        <v>17</v>
      </c>
      <c r="E565" s="611" t="s">
        <v>17</v>
      </c>
      <c r="F565" s="1216"/>
      <c r="G565" s="1217"/>
      <c r="H565" s="1218"/>
      <c r="I565" s="525" t="s">
        <v>385</v>
      </c>
      <c r="J565" s="526"/>
      <c r="K565" s="527"/>
    </row>
    <row r="566" spans="1:11" ht="15.75" thickBot="1" x14ac:dyDescent="0.3">
      <c r="A566" s="528"/>
      <c r="B566" s="529"/>
      <c r="C566" s="577"/>
      <c r="D566" s="532" t="s">
        <v>19</v>
      </c>
      <c r="E566" s="612" t="s">
        <v>20</v>
      </c>
      <c r="F566" s="539" t="s">
        <v>21</v>
      </c>
      <c r="G566" s="539" t="s">
        <v>22</v>
      </c>
      <c r="H566" s="573" t="s">
        <v>23</v>
      </c>
      <c r="I566" s="514" t="s">
        <v>24</v>
      </c>
      <c r="J566" s="515" t="s">
        <v>25</v>
      </c>
      <c r="K566" s="644"/>
    </row>
    <row r="567" spans="1:11" x14ac:dyDescent="0.25">
      <c r="A567" s="509"/>
      <c r="B567" s="538" t="s">
        <v>26</v>
      </c>
      <c r="C567" s="549"/>
      <c r="D567" s="512"/>
      <c r="E567" s="541"/>
      <c r="F567" s="614"/>
      <c r="G567" s="615"/>
      <c r="H567" s="662"/>
      <c r="I567" s="616"/>
      <c r="J567" s="596"/>
      <c r="K567" s="644"/>
    </row>
    <row r="568" spans="1:11" x14ac:dyDescent="0.25">
      <c r="A568" s="569" t="s">
        <v>244</v>
      </c>
      <c r="B568" s="548"/>
      <c r="C568" s="549" t="s">
        <v>437</v>
      </c>
      <c r="D568" s="551"/>
      <c r="E568" s="556"/>
      <c r="F568" s="554">
        <v>10.6</v>
      </c>
      <c r="G568" s="551">
        <v>5.45</v>
      </c>
      <c r="H568" s="551">
        <v>9.8000000000000007</v>
      </c>
      <c r="I568" s="567">
        <v>130</v>
      </c>
      <c r="J568" s="552">
        <v>0.16</v>
      </c>
      <c r="K568" s="546" t="s">
        <v>438</v>
      </c>
    </row>
    <row r="569" spans="1:11" x14ac:dyDescent="0.25">
      <c r="A569" s="569"/>
      <c r="B569" s="548" t="s">
        <v>30</v>
      </c>
      <c r="C569" s="549"/>
      <c r="D569" s="551">
        <v>82</v>
      </c>
      <c r="E569" s="556">
        <v>74</v>
      </c>
      <c r="F569" s="554"/>
      <c r="G569" s="551"/>
      <c r="H569" s="551"/>
      <c r="I569" s="587"/>
      <c r="J569" s="552"/>
      <c r="K569" s="546"/>
    </row>
    <row r="570" spans="1:11" x14ac:dyDescent="0.25">
      <c r="A570" s="569"/>
      <c r="B570" s="548" t="s">
        <v>32</v>
      </c>
      <c r="C570" s="549"/>
      <c r="D570" s="551">
        <v>34</v>
      </c>
      <c r="E570" s="556">
        <v>34</v>
      </c>
      <c r="F570" s="554"/>
      <c r="G570" s="551"/>
      <c r="H570" s="551"/>
      <c r="I570" s="587"/>
      <c r="J570" s="552"/>
      <c r="K570" s="546"/>
    </row>
    <row r="571" spans="1:11" x14ac:dyDescent="0.25">
      <c r="A571" s="569"/>
      <c r="B571" s="548" t="s">
        <v>106</v>
      </c>
      <c r="C571" s="549"/>
      <c r="D571" s="551">
        <v>10.199999999999999</v>
      </c>
      <c r="E571" s="556">
        <v>10</v>
      </c>
      <c r="F571" s="554"/>
      <c r="G571" s="551"/>
      <c r="H571" s="551"/>
      <c r="I571" s="587"/>
      <c r="J571" s="552"/>
      <c r="K571" s="546"/>
    </row>
    <row r="572" spans="1:11" x14ac:dyDescent="0.25">
      <c r="A572" s="569"/>
      <c r="B572" s="548" t="s">
        <v>34</v>
      </c>
      <c r="C572" s="549"/>
      <c r="D572" s="551">
        <v>2</v>
      </c>
      <c r="E572" s="556">
        <v>2</v>
      </c>
      <c r="F572" s="554"/>
      <c r="G572" s="551"/>
      <c r="H572" s="551"/>
      <c r="I572" s="587"/>
      <c r="J572" s="552"/>
      <c r="K572" s="546"/>
    </row>
    <row r="573" spans="1:11" x14ac:dyDescent="0.25">
      <c r="A573" s="569"/>
      <c r="B573" s="555" t="s">
        <v>31</v>
      </c>
      <c r="C573" s="549"/>
      <c r="D573" s="551">
        <v>1</v>
      </c>
      <c r="E573" s="556">
        <v>1</v>
      </c>
      <c r="F573" s="554"/>
      <c r="G573" s="551"/>
      <c r="H573" s="551"/>
      <c r="I573" s="587"/>
      <c r="J573" s="552"/>
      <c r="K573" s="546"/>
    </row>
    <row r="574" spans="1:11" ht="24.75" x14ac:dyDescent="0.25">
      <c r="A574" s="547" t="s">
        <v>389</v>
      </c>
      <c r="B574" s="548"/>
      <c r="C574" s="549" t="s">
        <v>390</v>
      </c>
      <c r="D574" s="550"/>
      <c r="E574" s="551"/>
      <c r="F574" s="550">
        <v>2.6</v>
      </c>
      <c r="G574" s="551">
        <v>2.2999999999999998</v>
      </c>
      <c r="H574" s="550">
        <v>14.3</v>
      </c>
      <c r="I574" s="540">
        <v>89</v>
      </c>
      <c r="J574" s="552">
        <v>1.2</v>
      </c>
      <c r="K574" s="553" t="s">
        <v>391</v>
      </c>
    </row>
    <row r="575" spans="1:11" x14ac:dyDescent="0.25">
      <c r="A575" s="547"/>
      <c r="B575" s="548" t="s">
        <v>38</v>
      </c>
      <c r="C575" s="549"/>
      <c r="D575" s="550">
        <v>0.5</v>
      </c>
      <c r="E575" s="551">
        <v>0.5</v>
      </c>
      <c r="F575" s="550"/>
      <c r="G575" s="551"/>
      <c r="H575" s="550"/>
      <c r="I575" s="540"/>
      <c r="J575" s="552"/>
      <c r="K575" s="553"/>
    </row>
    <row r="576" spans="1:11" x14ac:dyDescent="0.25">
      <c r="A576" s="547"/>
      <c r="B576" s="548" t="s">
        <v>39</v>
      </c>
      <c r="C576" s="549"/>
      <c r="D576" s="550">
        <v>10</v>
      </c>
      <c r="E576" s="551">
        <v>10</v>
      </c>
      <c r="F576" s="550"/>
      <c r="G576" s="551"/>
      <c r="H576" s="550"/>
      <c r="I576" s="540"/>
      <c r="J576" s="552"/>
      <c r="K576" s="553"/>
    </row>
    <row r="577" spans="1:11" x14ac:dyDescent="0.25">
      <c r="A577" s="547"/>
      <c r="B577" s="548" t="s">
        <v>32</v>
      </c>
      <c r="C577" s="549"/>
      <c r="D577" s="550">
        <v>92</v>
      </c>
      <c r="E577" s="551">
        <v>90</v>
      </c>
      <c r="F577" s="550"/>
      <c r="G577" s="551"/>
      <c r="H577" s="551"/>
      <c r="I577" s="550"/>
      <c r="J577" s="552"/>
      <c r="K577" s="553"/>
    </row>
    <row r="578" spans="1:11" x14ac:dyDescent="0.25">
      <c r="A578" s="547"/>
      <c r="B578" s="555" t="s">
        <v>40</v>
      </c>
      <c r="C578" s="549"/>
      <c r="D578" s="550">
        <v>90</v>
      </c>
      <c r="E578" s="551">
        <v>90</v>
      </c>
      <c r="F578" s="550"/>
      <c r="G578" s="551"/>
      <c r="H578" s="556"/>
      <c r="I578" s="550"/>
      <c r="J578" s="552"/>
      <c r="K578" s="553"/>
    </row>
    <row r="579" spans="1:11" x14ac:dyDescent="0.25">
      <c r="A579" s="557" t="s">
        <v>41</v>
      </c>
      <c r="B579" s="548"/>
      <c r="C579" s="549" t="s">
        <v>392</v>
      </c>
      <c r="D579" s="558"/>
      <c r="E579" s="559"/>
      <c r="F579" s="540">
        <v>2.2999999999999998</v>
      </c>
      <c r="G579" s="551">
        <v>4.5</v>
      </c>
      <c r="H579" s="550">
        <v>15.4</v>
      </c>
      <c r="I579" s="540">
        <v>111</v>
      </c>
      <c r="J579" s="552"/>
      <c r="K579" s="553" t="s">
        <v>43</v>
      </c>
    </row>
    <row r="580" spans="1:11" x14ac:dyDescent="0.25">
      <c r="A580" s="557"/>
      <c r="B580" s="548" t="s">
        <v>44</v>
      </c>
      <c r="C580" s="549"/>
      <c r="D580" s="540">
        <v>30</v>
      </c>
      <c r="E580" s="551">
        <v>30</v>
      </c>
      <c r="F580" s="540"/>
      <c r="G580" s="551"/>
      <c r="H580" s="551"/>
      <c r="I580" s="540"/>
      <c r="J580" s="552"/>
      <c r="K580" s="553"/>
    </row>
    <row r="581" spans="1:11" x14ac:dyDescent="0.25">
      <c r="A581" s="557"/>
      <c r="B581" s="548" t="s">
        <v>34</v>
      </c>
      <c r="C581" s="549"/>
      <c r="D581" s="540">
        <v>5</v>
      </c>
      <c r="E581" s="551">
        <v>5</v>
      </c>
      <c r="F581" s="540" t="s">
        <v>45</v>
      </c>
      <c r="G581" s="551"/>
      <c r="H581" s="551"/>
      <c r="I581" s="540"/>
      <c r="J581" s="552"/>
      <c r="K581" s="553"/>
    </row>
    <row r="582" spans="1:11" ht="15.75" thickBot="1" x14ac:dyDescent="0.3">
      <c r="A582" s="569" t="s">
        <v>46</v>
      </c>
      <c r="B582" s="555"/>
      <c r="C582" s="549">
        <v>70</v>
      </c>
      <c r="D582" s="560">
        <v>79.8</v>
      </c>
      <c r="E582" s="554">
        <v>70</v>
      </c>
      <c r="F582" s="554">
        <v>0.01</v>
      </c>
      <c r="G582" s="551">
        <v>0.01</v>
      </c>
      <c r="H582" s="550">
        <v>14</v>
      </c>
      <c r="I582" s="567">
        <v>56</v>
      </c>
      <c r="J582" s="552">
        <v>31.5</v>
      </c>
      <c r="K582" s="546" t="s">
        <v>47</v>
      </c>
    </row>
    <row r="583" spans="1:11" ht="15.75" thickBot="1" x14ac:dyDescent="0.3">
      <c r="A583" s="562" t="s">
        <v>48</v>
      </c>
      <c r="B583" s="580"/>
      <c r="C583" s="533">
        <v>400</v>
      </c>
      <c r="D583" s="653"/>
      <c r="E583" s="563"/>
      <c r="F583" s="582">
        <f>SUM(F567:F582)</f>
        <v>15.51</v>
      </c>
      <c r="G583" s="582">
        <f t="shared" ref="G583:J583" si="13">SUM(G567:G582)</f>
        <v>12.26</v>
      </c>
      <c r="H583" s="582">
        <f t="shared" si="13"/>
        <v>53.5</v>
      </c>
      <c r="I583" s="582">
        <f t="shared" si="13"/>
        <v>386</v>
      </c>
      <c r="J583" s="582">
        <f t="shared" si="13"/>
        <v>32.86</v>
      </c>
      <c r="K583" s="537"/>
    </row>
    <row r="584" spans="1:11" x14ac:dyDescent="0.25">
      <c r="A584" s="584"/>
      <c r="B584" s="624" t="s">
        <v>49</v>
      </c>
      <c r="C584" s="549"/>
      <c r="D584" s="540"/>
      <c r="E584" s="551"/>
      <c r="F584" s="549"/>
      <c r="G584" s="560"/>
      <c r="H584" s="549"/>
      <c r="I584" s="587"/>
      <c r="J584" s="568"/>
      <c r="K584" s="546"/>
    </row>
    <row r="585" spans="1:11" ht="15.75" thickBot="1" x14ac:dyDescent="0.3">
      <c r="A585" s="569" t="s">
        <v>50</v>
      </c>
      <c r="B585" s="570"/>
      <c r="C585" s="549">
        <v>90</v>
      </c>
      <c r="D585" s="551">
        <v>90</v>
      </c>
      <c r="E585" s="551">
        <v>90</v>
      </c>
      <c r="F585" s="554">
        <v>0.01</v>
      </c>
      <c r="G585" s="551">
        <v>0</v>
      </c>
      <c r="H585" s="550">
        <v>10</v>
      </c>
      <c r="I585" s="567">
        <v>40</v>
      </c>
      <c r="J585" s="552">
        <v>3</v>
      </c>
      <c r="K585" s="546" t="s">
        <v>393</v>
      </c>
    </row>
    <row r="586" spans="1:11" ht="15.75" thickBot="1" x14ac:dyDescent="0.3">
      <c r="A586" s="562" t="s">
        <v>48</v>
      </c>
      <c r="B586" s="580"/>
      <c r="C586" s="533">
        <v>90</v>
      </c>
      <c r="D586" s="563"/>
      <c r="E586" s="571"/>
      <c r="F586" s="588">
        <f>SUM(F585)</f>
        <v>0.01</v>
      </c>
      <c r="G586" s="588">
        <f t="shared" ref="G586:J586" si="14">SUM(G585)</f>
        <v>0</v>
      </c>
      <c r="H586" s="588">
        <f t="shared" si="14"/>
        <v>10</v>
      </c>
      <c r="I586" s="588">
        <f t="shared" si="14"/>
        <v>40</v>
      </c>
      <c r="J586" s="588">
        <f t="shared" si="14"/>
        <v>3</v>
      </c>
      <c r="K586" s="537"/>
    </row>
    <row r="587" spans="1:11" x14ac:dyDescent="0.25">
      <c r="A587" s="509"/>
      <c r="B587" s="538" t="s">
        <v>52</v>
      </c>
      <c r="C587" s="539"/>
      <c r="D587" s="699"/>
      <c r="E587" s="572"/>
      <c r="F587" s="573"/>
      <c r="G587" s="513"/>
      <c r="H587" s="661"/>
      <c r="I587" s="514"/>
      <c r="J587" s="576"/>
      <c r="K587" s="546"/>
    </row>
    <row r="588" spans="1:11" x14ac:dyDescent="0.25">
      <c r="A588" s="106" t="s">
        <v>107</v>
      </c>
      <c r="B588" s="114"/>
      <c r="C588" s="108">
        <v>50</v>
      </c>
      <c r="D588" s="111"/>
      <c r="E588" s="110"/>
      <c r="F588" s="109">
        <v>0.95</v>
      </c>
      <c r="G588" s="111">
        <v>4.45</v>
      </c>
      <c r="H588" s="110">
        <v>3.85</v>
      </c>
      <c r="I588" s="111">
        <v>59.5</v>
      </c>
      <c r="J588" s="112">
        <v>3.5</v>
      </c>
      <c r="K588" s="112"/>
    </row>
    <row r="589" spans="1:11" x14ac:dyDescent="0.25">
      <c r="A589" s="106"/>
      <c r="B589" s="628" t="s">
        <v>108</v>
      </c>
      <c r="C589" s="108"/>
      <c r="D589" s="111">
        <v>52.5</v>
      </c>
      <c r="E589" s="110">
        <v>50</v>
      </c>
      <c r="F589" s="109"/>
      <c r="G589" s="111"/>
      <c r="H589" s="110"/>
      <c r="I589" s="111"/>
      <c r="J589" s="112"/>
      <c r="K589" s="112"/>
    </row>
    <row r="590" spans="1:11" ht="24.75" x14ac:dyDescent="0.25">
      <c r="A590" s="547" t="s">
        <v>439</v>
      </c>
      <c r="B590" s="548"/>
      <c r="C590" s="549" t="s">
        <v>440</v>
      </c>
      <c r="D590" s="551"/>
      <c r="E590" s="551"/>
      <c r="F590" s="551">
        <v>7</v>
      </c>
      <c r="G590" s="551">
        <v>2.5299999999999998</v>
      </c>
      <c r="H590" s="550">
        <v>16.100000000000001</v>
      </c>
      <c r="I590" s="540">
        <v>115</v>
      </c>
      <c r="J590" s="552">
        <v>5.6</v>
      </c>
      <c r="K590" s="553" t="s">
        <v>395</v>
      </c>
    </row>
    <row r="591" spans="1:11" ht="24.75" x14ac:dyDescent="0.25">
      <c r="A591" s="547"/>
      <c r="B591" s="548" t="s">
        <v>113</v>
      </c>
      <c r="C591" s="549"/>
      <c r="D591" s="551">
        <v>36.25</v>
      </c>
      <c r="E591" s="551">
        <v>29</v>
      </c>
      <c r="F591" s="540"/>
      <c r="G591" s="551"/>
      <c r="H591" s="550"/>
      <c r="I591" s="540"/>
      <c r="J591" s="552"/>
      <c r="K591" s="553" t="s">
        <v>249</v>
      </c>
    </row>
    <row r="592" spans="1:11" x14ac:dyDescent="0.25">
      <c r="A592" s="547"/>
      <c r="B592" s="548" t="s">
        <v>250</v>
      </c>
      <c r="C592" s="549"/>
      <c r="D592" s="551">
        <v>7.14</v>
      </c>
      <c r="E592" s="551">
        <v>6</v>
      </c>
      <c r="F592" s="540"/>
      <c r="G592" s="551"/>
      <c r="H592" s="550"/>
      <c r="I592" s="540"/>
      <c r="J592" s="552"/>
      <c r="K592" s="553"/>
    </row>
    <row r="593" spans="1:11" x14ac:dyDescent="0.25">
      <c r="A593" s="547"/>
      <c r="B593" s="548" t="s">
        <v>30</v>
      </c>
      <c r="C593" s="549"/>
      <c r="D593" s="551">
        <v>1.68</v>
      </c>
      <c r="E593" s="551">
        <v>1.5</v>
      </c>
      <c r="F593" s="540"/>
      <c r="G593" s="551"/>
      <c r="H593" s="550"/>
      <c r="I593" s="540"/>
      <c r="J593" s="552"/>
      <c r="K593" s="553"/>
    </row>
    <row r="594" spans="1:11" x14ac:dyDescent="0.25">
      <c r="A594" s="547"/>
      <c r="B594" s="548" t="s">
        <v>40</v>
      </c>
      <c r="C594" s="549"/>
      <c r="D594" s="551">
        <v>2.4</v>
      </c>
      <c r="E594" s="551">
        <v>2.4</v>
      </c>
      <c r="F594" s="540"/>
      <c r="G594" s="551"/>
      <c r="H594" s="550"/>
      <c r="I594" s="540"/>
      <c r="J594" s="552"/>
      <c r="K594" s="553"/>
    </row>
    <row r="595" spans="1:11" x14ac:dyDescent="0.25">
      <c r="A595" s="547"/>
      <c r="B595" s="548" t="s">
        <v>241</v>
      </c>
      <c r="C595" s="549"/>
      <c r="D595" s="551"/>
      <c r="E595" s="551">
        <v>38</v>
      </c>
      <c r="F595" s="540"/>
      <c r="G595" s="551"/>
      <c r="H595" s="550"/>
      <c r="I595" s="540"/>
      <c r="J595" s="552"/>
      <c r="K595" s="553"/>
    </row>
    <row r="596" spans="1:11" x14ac:dyDescent="0.25">
      <c r="A596" s="547"/>
      <c r="B596" s="548" t="s">
        <v>60</v>
      </c>
      <c r="C596" s="549"/>
      <c r="D596" s="551">
        <v>100.2</v>
      </c>
      <c r="E596" s="551">
        <v>60</v>
      </c>
      <c r="F596" s="540"/>
      <c r="G596" s="540"/>
      <c r="H596" s="540"/>
      <c r="I596" s="540"/>
      <c r="J596" s="552"/>
      <c r="K596" s="553"/>
    </row>
    <row r="597" spans="1:11" x14ac:dyDescent="0.25">
      <c r="A597" s="547"/>
      <c r="B597" s="548" t="s">
        <v>62</v>
      </c>
      <c r="C597" s="549"/>
      <c r="D597" s="551">
        <v>10.64</v>
      </c>
      <c r="E597" s="551">
        <v>8</v>
      </c>
      <c r="F597" s="540"/>
      <c r="G597" s="551"/>
      <c r="H597" s="550"/>
      <c r="I597" s="540"/>
      <c r="J597" s="552"/>
      <c r="K597" s="553"/>
    </row>
    <row r="598" spans="1:11" x14ac:dyDescent="0.25">
      <c r="A598" s="547"/>
      <c r="B598" s="555" t="s">
        <v>63</v>
      </c>
      <c r="C598" s="549"/>
      <c r="D598" s="551">
        <v>9.52</v>
      </c>
      <c r="E598" s="551">
        <v>8</v>
      </c>
      <c r="F598" s="540"/>
      <c r="G598" s="551"/>
      <c r="H598" s="550"/>
      <c r="I598" s="540"/>
      <c r="J598" s="552"/>
      <c r="K598" s="574"/>
    </row>
    <row r="599" spans="1:11" x14ac:dyDescent="0.25">
      <c r="A599" s="547"/>
      <c r="B599" s="555" t="s">
        <v>204</v>
      </c>
      <c r="C599" s="549"/>
      <c r="D599" s="551">
        <v>8</v>
      </c>
      <c r="E599" s="551">
        <v>8</v>
      </c>
      <c r="F599" s="540"/>
      <c r="G599" s="551"/>
      <c r="H599" s="550"/>
      <c r="I599" s="540"/>
      <c r="J599" s="552"/>
      <c r="K599" s="574"/>
    </row>
    <row r="600" spans="1:11" x14ac:dyDescent="0.25">
      <c r="A600" s="547"/>
      <c r="B600" s="555" t="s">
        <v>64</v>
      </c>
      <c r="C600" s="549"/>
      <c r="D600" s="551">
        <v>4</v>
      </c>
      <c r="E600" s="551">
        <v>4</v>
      </c>
      <c r="F600" s="540"/>
      <c r="G600" s="551"/>
      <c r="H600" s="550"/>
      <c r="I600" s="540"/>
      <c r="J600" s="552"/>
      <c r="K600" s="574"/>
    </row>
    <row r="601" spans="1:11" x14ac:dyDescent="0.25">
      <c r="A601" s="547"/>
      <c r="B601" s="555" t="s">
        <v>31</v>
      </c>
      <c r="C601" s="549"/>
      <c r="D601" s="551">
        <v>1</v>
      </c>
      <c r="E601" s="551">
        <v>1</v>
      </c>
      <c r="F601" s="540"/>
      <c r="G601" s="551"/>
      <c r="H601" s="550"/>
      <c r="I601" s="540"/>
      <c r="J601" s="552"/>
      <c r="K601" s="574"/>
    </row>
    <row r="602" spans="1:11" x14ac:dyDescent="0.25">
      <c r="A602" s="547"/>
      <c r="B602" s="555" t="s">
        <v>40</v>
      </c>
      <c r="C602" s="549"/>
      <c r="D602" s="551">
        <v>144</v>
      </c>
      <c r="E602" s="551">
        <v>144</v>
      </c>
      <c r="F602" s="540"/>
      <c r="G602" s="551"/>
      <c r="H602" s="550"/>
      <c r="I602" s="540"/>
      <c r="J602" s="552"/>
      <c r="K602" s="574"/>
    </row>
    <row r="603" spans="1:11" ht="24.75" x14ac:dyDescent="0.25">
      <c r="A603" s="547" t="s">
        <v>251</v>
      </c>
      <c r="B603" s="548"/>
      <c r="C603" s="549" t="s">
        <v>441</v>
      </c>
      <c r="D603" s="550"/>
      <c r="E603" s="551"/>
      <c r="F603" s="550">
        <v>12</v>
      </c>
      <c r="G603" s="551">
        <v>15.9</v>
      </c>
      <c r="H603" s="550">
        <v>29</v>
      </c>
      <c r="I603" s="540">
        <v>307</v>
      </c>
      <c r="J603" s="552">
        <v>0.38</v>
      </c>
      <c r="K603" s="553" t="s">
        <v>160</v>
      </c>
    </row>
    <row r="604" spans="1:11" x14ac:dyDescent="0.25">
      <c r="A604" s="547"/>
      <c r="B604" s="555" t="s">
        <v>59</v>
      </c>
      <c r="C604" s="549"/>
      <c r="D604" s="550">
        <v>100.54</v>
      </c>
      <c r="E604" s="551">
        <v>74</v>
      </c>
      <c r="F604" s="550"/>
      <c r="G604" s="551"/>
      <c r="H604" s="550"/>
      <c r="I604" s="540"/>
      <c r="J604" s="576"/>
      <c r="K604" s="553"/>
    </row>
    <row r="605" spans="1:11" x14ac:dyDescent="0.25">
      <c r="A605" s="547"/>
      <c r="B605" s="555" t="s">
        <v>254</v>
      </c>
      <c r="C605" s="549"/>
      <c r="D605" s="550"/>
      <c r="E605" s="551">
        <v>47</v>
      </c>
      <c r="F605" s="550"/>
      <c r="G605" s="551"/>
      <c r="H605" s="550"/>
      <c r="I605" s="540"/>
      <c r="J605" s="552"/>
      <c r="K605" s="553"/>
    </row>
    <row r="606" spans="1:11" x14ac:dyDescent="0.25">
      <c r="A606" s="547"/>
      <c r="B606" s="555" t="s">
        <v>72</v>
      </c>
      <c r="C606" s="549"/>
      <c r="D606" s="550">
        <v>65.25</v>
      </c>
      <c r="E606" s="551">
        <v>52.2</v>
      </c>
      <c r="F606" s="550"/>
      <c r="G606" s="551"/>
      <c r="H606" s="550"/>
      <c r="I606" s="540"/>
      <c r="J606" s="552"/>
      <c r="K606" s="553"/>
    </row>
    <row r="607" spans="1:11" x14ac:dyDescent="0.25">
      <c r="A607" s="547"/>
      <c r="B607" s="555" t="s">
        <v>60</v>
      </c>
      <c r="C607" s="549"/>
      <c r="D607" s="550">
        <v>100.7</v>
      </c>
      <c r="E607" s="551">
        <v>60.3</v>
      </c>
      <c r="F607" s="550"/>
      <c r="G607" s="551"/>
      <c r="H607" s="550"/>
      <c r="I607" s="540"/>
      <c r="J607" s="552"/>
      <c r="K607" s="553"/>
    </row>
    <row r="608" spans="1:11" x14ac:dyDescent="0.25">
      <c r="A608" s="547"/>
      <c r="B608" s="555" t="s">
        <v>63</v>
      </c>
      <c r="C608" s="549"/>
      <c r="D608" s="550">
        <v>25.7</v>
      </c>
      <c r="E608" s="551">
        <v>21.6</v>
      </c>
      <c r="F608" s="550"/>
      <c r="G608" s="551"/>
      <c r="H608" s="550"/>
      <c r="I608" s="540"/>
      <c r="J608" s="552"/>
      <c r="K608" s="553"/>
    </row>
    <row r="609" spans="1:11" x14ac:dyDescent="0.25">
      <c r="A609" s="547"/>
      <c r="B609" s="555" t="s">
        <v>62</v>
      </c>
      <c r="C609" s="549"/>
      <c r="D609" s="550">
        <v>47.88</v>
      </c>
      <c r="E609" s="551">
        <v>36</v>
      </c>
      <c r="F609" s="550"/>
      <c r="G609" s="551"/>
      <c r="H609" s="550"/>
      <c r="I609" s="540"/>
      <c r="J609" s="552"/>
      <c r="K609" s="553"/>
    </row>
    <row r="610" spans="1:11" x14ac:dyDescent="0.25">
      <c r="A610" s="547"/>
      <c r="B610" s="555" t="s">
        <v>64</v>
      </c>
      <c r="C610" s="549"/>
      <c r="D610" s="550">
        <v>1.5</v>
      </c>
      <c r="E610" s="551">
        <v>1.5</v>
      </c>
      <c r="F610" s="550"/>
      <c r="G610" s="551"/>
      <c r="H610" s="550"/>
      <c r="I610" s="540"/>
      <c r="J610" s="552"/>
      <c r="K610" s="553"/>
    </row>
    <row r="611" spans="1:11" x14ac:dyDescent="0.25">
      <c r="A611" s="547"/>
      <c r="B611" s="555" t="s">
        <v>31</v>
      </c>
      <c r="C611" s="549"/>
      <c r="D611" s="550">
        <v>0.7</v>
      </c>
      <c r="E611" s="551">
        <v>0.7</v>
      </c>
      <c r="F611" s="550"/>
      <c r="G611" s="551"/>
      <c r="H611" s="550"/>
      <c r="I611" s="540"/>
      <c r="J611" s="552"/>
      <c r="K611" s="553"/>
    </row>
    <row r="612" spans="1:11" x14ac:dyDescent="0.25">
      <c r="A612" s="547"/>
      <c r="B612" s="555" t="s">
        <v>419</v>
      </c>
      <c r="C612" s="549"/>
      <c r="D612" s="550"/>
      <c r="E612" s="551">
        <v>54</v>
      </c>
      <c r="F612" s="550"/>
      <c r="G612" s="551"/>
      <c r="H612" s="550"/>
      <c r="I612" s="540"/>
      <c r="J612" s="552"/>
      <c r="K612" s="553"/>
    </row>
    <row r="613" spans="1:11" x14ac:dyDescent="0.25">
      <c r="A613" s="547"/>
      <c r="B613" s="555" t="s">
        <v>73</v>
      </c>
      <c r="C613" s="549"/>
      <c r="D613" s="550">
        <v>2.7</v>
      </c>
      <c r="E613" s="551">
        <v>2.7</v>
      </c>
      <c r="F613" s="550"/>
      <c r="G613" s="551"/>
      <c r="H613" s="550"/>
      <c r="I613" s="540"/>
      <c r="J613" s="552"/>
      <c r="K613" s="553"/>
    </row>
    <row r="614" spans="1:11" x14ac:dyDescent="0.25">
      <c r="A614" s="547"/>
      <c r="B614" s="555" t="s">
        <v>34</v>
      </c>
      <c r="C614" s="549"/>
      <c r="D614" s="550">
        <v>3</v>
      </c>
      <c r="E614" s="551">
        <v>3</v>
      </c>
      <c r="F614" s="550"/>
      <c r="G614" s="551"/>
      <c r="H614" s="550"/>
      <c r="I614" s="540"/>
      <c r="J614" s="552"/>
      <c r="K614" s="574"/>
    </row>
    <row r="615" spans="1:11" x14ac:dyDescent="0.25">
      <c r="A615" s="547"/>
      <c r="B615" s="555" t="s">
        <v>162</v>
      </c>
      <c r="C615" s="549"/>
      <c r="D615" s="550">
        <v>50</v>
      </c>
      <c r="E615" s="551">
        <v>50</v>
      </c>
      <c r="F615" s="550"/>
      <c r="G615" s="551"/>
      <c r="H615" s="550"/>
      <c r="I615" s="540"/>
      <c r="J615" s="552"/>
      <c r="K615" s="574"/>
    </row>
    <row r="616" spans="1:11" x14ac:dyDescent="0.25">
      <c r="A616" s="547"/>
      <c r="B616" s="555" t="s">
        <v>211</v>
      </c>
      <c r="C616" s="549"/>
      <c r="D616" s="550">
        <v>1</v>
      </c>
      <c r="E616" s="551">
        <v>1</v>
      </c>
      <c r="F616" s="550"/>
      <c r="G616" s="551"/>
      <c r="H616" s="550"/>
      <c r="I616" s="540"/>
      <c r="J616" s="552"/>
      <c r="K616" s="574"/>
    </row>
    <row r="617" spans="1:11" x14ac:dyDescent="0.25">
      <c r="A617" s="547"/>
      <c r="B617" s="555" t="s">
        <v>39</v>
      </c>
      <c r="C617" s="549"/>
      <c r="D617" s="550">
        <v>0.5</v>
      </c>
      <c r="E617" s="551">
        <v>0.5</v>
      </c>
      <c r="F617" s="550"/>
      <c r="G617" s="551"/>
      <c r="H617" s="550"/>
      <c r="I617" s="540"/>
      <c r="J617" s="552"/>
      <c r="K617" s="574"/>
    </row>
    <row r="618" spans="1:11" x14ac:dyDescent="0.25">
      <c r="A618" s="547"/>
      <c r="B618" s="555" t="s">
        <v>63</v>
      </c>
      <c r="C618" s="549"/>
      <c r="D618" s="550">
        <v>1.07</v>
      </c>
      <c r="E618" s="551">
        <v>0.9</v>
      </c>
      <c r="F618" s="550"/>
      <c r="G618" s="551"/>
      <c r="H618" s="550"/>
      <c r="I618" s="540"/>
      <c r="J618" s="552"/>
      <c r="K618" s="574"/>
    </row>
    <row r="619" spans="1:11" x14ac:dyDescent="0.25">
      <c r="A619" s="547"/>
      <c r="B619" s="555" t="s">
        <v>62</v>
      </c>
      <c r="C619" s="549"/>
      <c r="D619" s="550">
        <v>5.32</v>
      </c>
      <c r="E619" s="551">
        <v>4</v>
      </c>
      <c r="F619" s="550"/>
      <c r="G619" s="551"/>
      <c r="H619" s="550"/>
      <c r="I619" s="540"/>
      <c r="J619" s="552"/>
      <c r="K619" s="553"/>
    </row>
    <row r="620" spans="1:11" x14ac:dyDescent="0.25">
      <c r="A620" s="547"/>
      <c r="B620" s="555" t="s">
        <v>83</v>
      </c>
      <c r="C620" s="549"/>
      <c r="D620" s="550">
        <v>1</v>
      </c>
      <c r="E620" s="551">
        <v>1</v>
      </c>
      <c r="F620" s="550"/>
      <c r="G620" s="551"/>
      <c r="H620" s="550"/>
      <c r="I620" s="540"/>
      <c r="J620" s="552"/>
      <c r="K620" s="553"/>
    </row>
    <row r="621" spans="1:11" ht="24.75" x14ac:dyDescent="0.25">
      <c r="A621" s="547" t="s">
        <v>74</v>
      </c>
      <c r="B621" s="548"/>
      <c r="C621" s="549">
        <v>150</v>
      </c>
      <c r="D621" s="550"/>
      <c r="E621" s="551"/>
      <c r="F621" s="540"/>
      <c r="G621" s="551"/>
      <c r="H621" s="550">
        <v>18</v>
      </c>
      <c r="I621" s="540">
        <v>71</v>
      </c>
      <c r="J621" s="552"/>
      <c r="K621" s="553" t="s">
        <v>398</v>
      </c>
    </row>
    <row r="622" spans="1:11" x14ac:dyDescent="0.25">
      <c r="A622" s="547"/>
      <c r="B622" s="548" t="s">
        <v>76</v>
      </c>
      <c r="C622" s="549"/>
      <c r="D622" s="550">
        <v>18</v>
      </c>
      <c r="E622" s="551">
        <v>18</v>
      </c>
      <c r="F622" s="540"/>
      <c r="G622" s="551"/>
      <c r="H622" s="550"/>
      <c r="I622" s="540"/>
      <c r="J622" s="552"/>
      <c r="K622" s="553"/>
    </row>
    <row r="623" spans="1:11" x14ac:dyDescent="0.25">
      <c r="A623" s="547"/>
      <c r="B623" s="548" t="s">
        <v>77</v>
      </c>
      <c r="C623" s="549"/>
      <c r="D623" s="550">
        <v>143</v>
      </c>
      <c r="E623" s="551">
        <v>143</v>
      </c>
      <c r="F623" s="540"/>
      <c r="G623" s="551"/>
      <c r="H623" s="550"/>
      <c r="I623" s="540"/>
      <c r="J623" s="552"/>
      <c r="K623" s="553"/>
    </row>
    <row r="624" spans="1:11" x14ac:dyDescent="0.25">
      <c r="A624" s="547"/>
      <c r="B624" s="548" t="s">
        <v>39</v>
      </c>
      <c r="C624" s="549"/>
      <c r="D624" s="550">
        <v>7.5</v>
      </c>
      <c r="E624" s="551">
        <v>7.5</v>
      </c>
      <c r="F624" s="540"/>
      <c r="G624" s="551"/>
      <c r="H624" s="550"/>
      <c r="I624" s="540"/>
      <c r="J624" s="552"/>
      <c r="K624" s="553"/>
    </row>
    <row r="625" spans="1:11" x14ac:dyDescent="0.25">
      <c r="A625" s="584" t="s">
        <v>68</v>
      </c>
      <c r="B625" s="546"/>
      <c r="C625" s="560">
        <v>30</v>
      </c>
      <c r="D625" s="551">
        <v>30</v>
      </c>
      <c r="E625" s="551">
        <v>30</v>
      </c>
      <c r="F625" s="549">
        <v>1.5</v>
      </c>
      <c r="G625" s="586">
        <v>0.3</v>
      </c>
      <c r="H625" s="585">
        <v>14.4</v>
      </c>
      <c r="I625" s="587">
        <v>66</v>
      </c>
      <c r="J625" s="568">
        <v>0</v>
      </c>
      <c r="K625" s="546"/>
    </row>
    <row r="626" spans="1:11" ht="15.75" thickBot="1" x14ac:dyDescent="0.3">
      <c r="A626" s="528" t="s">
        <v>78</v>
      </c>
      <c r="B626" s="529"/>
      <c r="C626" s="577">
        <v>37.5</v>
      </c>
      <c r="D626" s="612">
        <v>37.5</v>
      </c>
      <c r="E626" s="532">
        <v>37.5</v>
      </c>
      <c r="F626" s="577">
        <v>1.8</v>
      </c>
      <c r="G626" s="577">
        <v>0.2</v>
      </c>
      <c r="H626" s="577">
        <v>18</v>
      </c>
      <c r="I626" s="577">
        <v>82.5</v>
      </c>
      <c r="J626" s="568"/>
      <c r="K626" s="546"/>
    </row>
    <row r="627" spans="1:11" ht="15.75" thickBot="1" x14ac:dyDescent="0.3">
      <c r="A627" s="562" t="s">
        <v>48</v>
      </c>
      <c r="B627" s="580"/>
      <c r="C627" s="533">
        <v>724.5</v>
      </c>
      <c r="D627" s="581"/>
      <c r="E627" s="563"/>
      <c r="F627" s="582">
        <f>SUM(F587:F626)</f>
        <v>23.25</v>
      </c>
      <c r="G627" s="582">
        <f>SUM(G587:G626)</f>
        <v>23.380000000000003</v>
      </c>
      <c r="H627" s="582">
        <f>SUM(H587:H626)</f>
        <v>99.350000000000009</v>
      </c>
      <c r="I627" s="582">
        <f>SUM(I587:I626)</f>
        <v>701</v>
      </c>
      <c r="J627" s="588">
        <f>SUM(J587:J626)</f>
        <v>9.48</v>
      </c>
      <c r="K627" s="537"/>
    </row>
    <row r="628" spans="1:11" x14ac:dyDescent="0.25">
      <c r="A628" s="509"/>
      <c r="B628" s="538" t="s">
        <v>79</v>
      </c>
      <c r="C628" s="539"/>
      <c r="D628" s="512"/>
      <c r="E628" s="513"/>
      <c r="F628" s="539"/>
      <c r="G628" s="539"/>
      <c r="H628" s="539"/>
      <c r="I628" s="514"/>
      <c r="J628" s="545"/>
      <c r="K628" s="546"/>
    </row>
    <row r="629" spans="1:11" x14ac:dyDescent="0.25">
      <c r="A629" s="584" t="s">
        <v>87</v>
      </c>
      <c r="B629" s="548"/>
      <c r="C629" s="549">
        <v>150</v>
      </c>
      <c r="D629" s="540"/>
      <c r="E629" s="551"/>
      <c r="F629" s="549">
        <v>4.3499999999999996</v>
      </c>
      <c r="G629" s="585">
        <v>3.7</v>
      </c>
      <c r="H629" s="585">
        <v>5.5</v>
      </c>
      <c r="I629" s="567">
        <v>72.5</v>
      </c>
      <c r="J629" s="568">
        <v>1.05</v>
      </c>
      <c r="K629" s="546" t="s">
        <v>88</v>
      </c>
    </row>
    <row r="630" spans="1:11" x14ac:dyDescent="0.25">
      <c r="A630" s="584"/>
      <c r="B630" s="548" t="s">
        <v>89</v>
      </c>
      <c r="C630" s="549"/>
      <c r="D630" s="540">
        <v>155</v>
      </c>
      <c r="E630" s="551">
        <v>150</v>
      </c>
      <c r="F630" s="549"/>
      <c r="G630" s="586"/>
      <c r="H630" s="585"/>
      <c r="I630" s="587"/>
      <c r="J630" s="568"/>
      <c r="K630" s="546"/>
    </row>
    <row r="631" spans="1:11" ht="24.75" x14ac:dyDescent="0.25">
      <c r="A631" s="547" t="s">
        <v>257</v>
      </c>
      <c r="B631" s="548"/>
      <c r="C631" s="549" t="s">
        <v>442</v>
      </c>
      <c r="D631" s="550"/>
      <c r="E631" s="551"/>
      <c r="F631" s="540">
        <v>11</v>
      </c>
      <c r="G631" s="551">
        <v>11</v>
      </c>
      <c r="H631" s="550">
        <v>24.6</v>
      </c>
      <c r="I631" s="540">
        <v>241</v>
      </c>
      <c r="J631" s="552">
        <v>0.36</v>
      </c>
      <c r="K631" s="553" t="s">
        <v>443</v>
      </c>
    </row>
    <row r="632" spans="1:11" x14ac:dyDescent="0.25">
      <c r="A632" s="547"/>
      <c r="B632" s="555" t="s">
        <v>133</v>
      </c>
      <c r="C632" s="549"/>
      <c r="D632" s="550">
        <v>103.02</v>
      </c>
      <c r="E632" s="551">
        <v>101</v>
      </c>
      <c r="F632" s="540"/>
      <c r="G632" s="551"/>
      <c r="H632" s="550"/>
      <c r="I632" s="540"/>
      <c r="J632" s="552"/>
      <c r="K632" s="553"/>
    </row>
    <row r="633" spans="1:11" x14ac:dyDescent="0.25">
      <c r="A633" s="547"/>
      <c r="B633" s="555" t="s">
        <v>99</v>
      </c>
      <c r="C633" s="549"/>
      <c r="D633" s="550">
        <v>7</v>
      </c>
      <c r="E633" s="551">
        <v>7</v>
      </c>
      <c r="F633" s="540"/>
      <c r="G633" s="551"/>
      <c r="H633" s="550"/>
      <c r="I633" s="540"/>
      <c r="J633" s="552"/>
      <c r="K633" s="553"/>
    </row>
    <row r="634" spans="1:11" x14ac:dyDescent="0.25">
      <c r="A634" s="547"/>
      <c r="B634" s="555" t="s">
        <v>30</v>
      </c>
      <c r="C634" s="549"/>
      <c r="D634" s="550">
        <v>4.9000000000000004</v>
      </c>
      <c r="E634" s="551">
        <v>4.4000000000000004</v>
      </c>
      <c r="F634" s="540"/>
      <c r="G634" s="551"/>
      <c r="H634" s="550"/>
      <c r="I634" s="540"/>
      <c r="J634" s="552"/>
      <c r="K634" s="553"/>
    </row>
    <row r="635" spans="1:11" x14ac:dyDescent="0.25">
      <c r="A635" s="547"/>
      <c r="B635" s="555" t="s">
        <v>39</v>
      </c>
      <c r="C635" s="549"/>
      <c r="D635" s="550">
        <v>9</v>
      </c>
      <c r="E635" s="551">
        <v>9</v>
      </c>
      <c r="F635" s="540"/>
      <c r="G635" s="551"/>
      <c r="H635" s="550"/>
      <c r="I635" s="540"/>
      <c r="J635" s="576"/>
      <c r="K635" s="553"/>
    </row>
    <row r="636" spans="1:11" x14ac:dyDescent="0.25">
      <c r="A636" s="547"/>
      <c r="B636" s="555" t="s">
        <v>134</v>
      </c>
      <c r="C636" s="549"/>
      <c r="D636" s="550">
        <v>4.4000000000000004</v>
      </c>
      <c r="E636" s="551">
        <v>4.4000000000000004</v>
      </c>
      <c r="F636" s="540"/>
      <c r="G636" s="551"/>
      <c r="H636" s="550"/>
      <c r="I636" s="540"/>
      <c r="J636" s="576"/>
      <c r="K636" s="553"/>
    </row>
    <row r="637" spans="1:11" x14ac:dyDescent="0.25">
      <c r="A637" s="547"/>
      <c r="B637" s="555" t="s">
        <v>34</v>
      </c>
      <c r="C637" s="549"/>
      <c r="D637" s="550">
        <v>4</v>
      </c>
      <c r="E637" s="551">
        <v>4</v>
      </c>
      <c r="F637" s="540"/>
      <c r="G637" s="551"/>
      <c r="H637" s="550"/>
      <c r="I637" s="540"/>
      <c r="J637" s="576"/>
      <c r="K637" s="553"/>
    </row>
    <row r="638" spans="1:11" x14ac:dyDescent="0.25">
      <c r="A638" s="547"/>
      <c r="B638" s="555" t="s">
        <v>69</v>
      </c>
      <c r="C638" s="549"/>
      <c r="D638" s="550">
        <v>4</v>
      </c>
      <c r="E638" s="551">
        <v>4</v>
      </c>
      <c r="F638" s="540"/>
      <c r="G638" s="551"/>
      <c r="H638" s="550"/>
      <c r="I638" s="540"/>
      <c r="J638" s="576"/>
      <c r="K638" s="713"/>
    </row>
    <row r="639" spans="1:11" x14ac:dyDescent="0.25">
      <c r="A639" s="547"/>
      <c r="B639" s="555" t="s">
        <v>224</v>
      </c>
      <c r="C639" s="549"/>
      <c r="D639" s="550">
        <v>25</v>
      </c>
      <c r="E639" s="551">
        <v>25</v>
      </c>
      <c r="F639" s="540"/>
      <c r="G639" s="551"/>
      <c r="H639" s="550"/>
      <c r="I639" s="540"/>
      <c r="J639" s="576"/>
      <c r="K639" s="553"/>
    </row>
    <row r="640" spans="1:11" x14ac:dyDescent="0.25">
      <c r="A640" s="547"/>
      <c r="B640" s="555" t="s">
        <v>31</v>
      </c>
      <c r="C640" s="549"/>
      <c r="D640" s="550">
        <v>0.5</v>
      </c>
      <c r="E640" s="551">
        <v>0.5</v>
      </c>
      <c r="F640" s="550"/>
      <c r="G640" s="540"/>
      <c r="H640" s="551"/>
      <c r="I640" s="540"/>
      <c r="J640" s="576"/>
      <c r="K640" s="553"/>
    </row>
    <row r="641" spans="1:11" x14ac:dyDescent="0.25">
      <c r="A641" s="131" t="s">
        <v>90</v>
      </c>
      <c r="B641" s="132"/>
      <c r="C641" s="133" t="s">
        <v>399</v>
      </c>
      <c r="D641" s="134"/>
      <c r="E641" s="135"/>
      <c r="F641" s="136">
        <v>0.08</v>
      </c>
      <c r="G641" s="137">
        <v>0.01</v>
      </c>
      <c r="H641" s="138">
        <v>6.8</v>
      </c>
      <c r="I641" s="136">
        <v>27.3</v>
      </c>
      <c r="J641" s="139">
        <v>1.9</v>
      </c>
      <c r="K641" s="140" t="s">
        <v>92</v>
      </c>
    </row>
    <row r="642" spans="1:11" x14ac:dyDescent="0.25">
      <c r="A642" s="131"/>
      <c r="B642" s="132" t="s">
        <v>38</v>
      </c>
      <c r="C642" s="133"/>
      <c r="D642" s="141">
        <v>0.3</v>
      </c>
      <c r="E642" s="142">
        <v>0.3</v>
      </c>
      <c r="F642" s="136"/>
      <c r="G642" s="137"/>
      <c r="H642" s="138"/>
      <c r="I642" s="136"/>
      <c r="J642" s="139"/>
      <c r="K642" s="140"/>
    </row>
    <row r="643" spans="1:11" x14ac:dyDescent="0.25">
      <c r="A643" s="131"/>
      <c r="B643" s="132" t="s">
        <v>39</v>
      </c>
      <c r="C643" s="133"/>
      <c r="D643" s="141">
        <v>5</v>
      </c>
      <c r="E643" s="142">
        <v>5</v>
      </c>
      <c r="F643" s="136"/>
      <c r="G643" s="137"/>
      <c r="H643" s="136"/>
      <c r="I643" s="136"/>
      <c r="J643" s="139"/>
      <c r="K643" s="140"/>
    </row>
    <row r="644" spans="1:11" x14ac:dyDescent="0.25">
      <c r="A644" s="131"/>
      <c r="B644" s="132" t="s">
        <v>93</v>
      </c>
      <c r="C644" s="133"/>
      <c r="D644" s="143">
        <v>3.4</v>
      </c>
      <c r="E644" s="142">
        <v>3</v>
      </c>
      <c r="F644" s="137"/>
      <c r="G644" s="138"/>
      <c r="H644" s="137"/>
      <c r="I644" s="138"/>
      <c r="J644" s="139"/>
      <c r="K644" s="140"/>
    </row>
    <row r="645" spans="1:11" ht="15.75" thickBot="1" x14ac:dyDescent="0.3">
      <c r="A645" s="131"/>
      <c r="B645" s="144" t="s">
        <v>40</v>
      </c>
      <c r="C645" s="133"/>
      <c r="D645" s="135">
        <v>120</v>
      </c>
      <c r="E645" s="135">
        <v>120</v>
      </c>
      <c r="F645" s="137"/>
      <c r="G645" s="138"/>
      <c r="H645" s="137"/>
      <c r="I645" s="138"/>
      <c r="J645" s="139"/>
      <c r="K645" s="140"/>
    </row>
    <row r="646" spans="1:11" ht="15.75" thickBot="1" x14ac:dyDescent="0.3">
      <c r="A646" s="562" t="s">
        <v>48</v>
      </c>
      <c r="B646" s="537"/>
      <c r="C646" s="677">
        <v>413</v>
      </c>
      <c r="D646" s="653"/>
      <c r="E646" s="563"/>
      <c r="F646" s="622">
        <f>SUM(F628:F645)</f>
        <v>15.43</v>
      </c>
      <c r="G646" s="622">
        <f>SUM(G628:G645)</f>
        <v>14.709999999999999</v>
      </c>
      <c r="H646" s="622">
        <f>SUM(H628:H645)</f>
        <v>36.9</v>
      </c>
      <c r="I646" s="622">
        <f>SUM(I628:I645)</f>
        <v>340.8</v>
      </c>
      <c r="J646" s="622">
        <f>SUM(J628:J645)</f>
        <v>3.31</v>
      </c>
      <c r="K646" s="589"/>
    </row>
    <row r="647" spans="1:11" ht="15.75" thickBot="1" x14ac:dyDescent="0.3">
      <c r="A647" s="562"/>
      <c r="B647" s="580"/>
      <c r="C647" s="534"/>
      <c r="D647" s="653"/>
      <c r="E647" s="564"/>
      <c r="F647" s="588"/>
      <c r="G647" s="564"/>
      <c r="H647" s="564"/>
      <c r="I647" s="714"/>
      <c r="J647" s="715"/>
      <c r="K647" s="537"/>
    </row>
    <row r="648" spans="1:11" ht="15.75" thickBot="1" x14ac:dyDescent="0.3">
      <c r="A648" s="597" t="s">
        <v>94</v>
      </c>
      <c r="B648" s="598"/>
      <c r="C648" s="691">
        <f>C583+C586+C627+C646</f>
        <v>1627.5</v>
      </c>
      <c r="D648" s="600"/>
      <c r="E648" s="601"/>
      <c r="F648" s="655">
        <f>F583+F586+F627+F646</f>
        <v>54.199999999999996</v>
      </c>
      <c r="G648" s="655">
        <f>G583+G586+G627+G646</f>
        <v>50.35</v>
      </c>
      <c r="H648" s="655">
        <f>H583+H586+H627+H646</f>
        <v>199.75000000000003</v>
      </c>
      <c r="I648" s="655">
        <f>I583+I586+I627+I646</f>
        <v>1467.8</v>
      </c>
      <c r="J648" s="655">
        <f>J583+J586+J627+J646</f>
        <v>48.650000000000006</v>
      </c>
      <c r="K648" s="603"/>
    </row>
    <row r="649" spans="1:11" x14ac:dyDescent="0.25">
      <c r="A649" s="569"/>
      <c r="E649" s="673"/>
      <c r="F649" s="716"/>
      <c r="G649" s="716"/>
      <c r="H649" s="716"/>
      <c r="I649" s="717"/>
      <c r="J649" s="606"/>
      <c r="K649" s="510"/>
    </row>
    <row r="650" spans="1:11" x14ac:dyDescent="0.25">
      <c r="A650" s="501"/>
      <c r="B650" s="624"/>
      <c r="C650" s="604"/>
      <c r="D650" s="605"/>
      <c r="E650" s="550"/>
      <c r="F650" s="657"/>
      <c r="G650" s="657"/>
      <c r="H650" s="657"/>
      <c r="I650" s="659"/>
      <c r="J650" s="660"/>
      <c r="K650" s="548"/>
    </row>
    <row r="651" spans="1:11" x14ac:dyDescent="0.25">
      <c r="A651" s="501"/>
      <c r="B651" s="624"/>
      <c r="C651" s="604"/>
      <c r="D651" s="605"/>
      <c r="E651" s="550"/>
      <c r="F651" s="657"/>
      <c r="G651" s="657"/>
      <c r="H651" s="657"/>
      <c r="I651" s="659"/>
      <c r="J651" s="660"/>
      <c r="K651" s="548"/>
    </row>
    <row r="652" spans="1:11" ht="15.75" thickBot="1" x14ac:dyDescent="0.3">
      <c r="A652" s="501" t="s">
        <v>260</v>
      </c>
      <c r="B652" s="502"/>
      <c r="C652" s="503"/>
      <c r="D652" s="504"/>
      <c r="G652" s="506"/>
      <c r="H652" s="506"/>
      <c r="I652" s="676"/>
      <c r="J652" s="607"/>
      <c r="K652" s="548"/>
    </row>
    <row r="653" spans="1:11" ht="24.75" x14ac:dyDescent="0.25">
      <c r="A653" s="509" t="s">
        <v>8</v>
      </c>
      <c r="B653" s="510"/>
      <c r="C653" s="511" t="s">
        <v>9</v>
      </c>
      <c r="D653" s="513" t="s">
        <v>10</v>
      </c>
      <c r="E653" s="513" t="s">
        <v>10</v>
      </c>
      <c r="F653" s="1213" t="s">
        <v>382</v>
      </c>
      <c r="G653" s="1214"/>
      <c r="H653" s="1215"/>
      <c r="I653" s="514" t="s">
        <v>12</v>
      </c>
      <c r="J653" s="609" t="s">
        <v>383</v>
      </c>
      <c r="K653" s="516" t="s">
        <v>401</v>
      </c>
    </row>
    <row r="654" spans="1:11" ht="15.75" thickBot="1" x14ac:dyDescent="0.3">
      <c r="A654" s="517" t="s">
        <v>15</v>
      </c>
      <c r="B654" s="518"/>
      <c r="C654" s="519" t="s">
        <v>16</v>
      </c>
      <c r="D654" s="521" t="s">
        <v>17</v>
      </c>
      <c r="E654" s="521" t="s">
        <v>17</v>
      </c>
      <c r="F654" s="522"/>
      <c r="G654" s="523"/>
      <c r="H654" s="523"/>
      <c r="I654" s="525" t="s">
        <v>385</v>
      </c>
      <c r="J654" s="545"/>
      <c r="K654" s="583"/>
    </row>
    <row r="655" spans="1:11" ht="15.75" thickBot="1" x14ac:dyDescent="0.3">
      <c r="A655" s="528"/>
      <c r="B655" s="529"/>
      <c r="C655" s="530"/>
      <c r="D655" s="532" t="s">
        <v>19</v>
      </c>
      <c r="E655" s="532" t="s">
        <v>20</v>
      </c>
      <c r="F655" s="533" t="s">
        <v>21</v>
      </c>
      <c r="G655" s="533" t="s">
        <v>22</v>
      </c>
      <c r="H655" s="677" t="s">
        <v>23</v>
      </c>
      <c r="I655" s="535" t="s">
        <v>24</v>
      </c>
      <c r="J655" s="536" t="s">
        <v>25</v>
      </c>
      <c r="K655" s="546"/>
    </row>
    <row r="656" spans="1:11" x14ac:dyDescent="0.25">
      <c r="A656" s="509"/>
      <c r="B656" s="538" t="s">
        <v>26</v>
      </c>
      <c r="C656" s="539"/>
      <c r="D656" s="661"/>
      <c r="E656" s="541"/>
      <c r="F656" s="614"/>
      <c r="G656" s="541"/>
      <c r="H656" s="678"/>
      <c r="I656" s="616"/>
      <c r="J656" s="680"/>
      <c r="K656" s="644"/>
    </row>
    <row r="657" spans="1:11" ht="24.75" x14ac:dyDescent="0.25">
      <c r="A657" s="547" t="s">
        <v>261</v>
      </c>
      <c r="B657" s="548"/>
      <c r="C657" s="549" t="s">
        <v>402</v>
      </c>
      <c r="D657" s="540"/>
      <c r="E657" s="551"/>
      <c r="F657" s="540">
        <v>5.2</v>
      </c>
      <c r="G657" s="551">
        <v>7.1</v>
      </c>
      <c r="H657" s="551">
        <v>23.2</v>
      </c>
      <c r="I657" s="540">
        <v>176</v>
      </c>
      <c r="J657" s="552">
        <v>0.21375</v>
      </c>
      <c r="K657" s="553" t="s">
        <v>444</v>
      </c>
    </row>
    <row r="658" spans="1:11" x14ac:dyDescent="0.25">
      <c r="A658" s="547"/>
      <c r="B658" s="548" t="s">
        <v>200</v>
      </c>
      <c r="C658" s="549"/>
      <c r="D658" s="540">
        <v>16</v>
      </c>
      <c r="E658" s="551">
        <v>16</v>
      </c>
      <c r="F658" s="551"/>
      <c r="G658" s="551"/>
      <c r="H658" s="551"/>
      <c r="I658" s="540"/>
      <c r="J658" s="552"/>
      <c r="K658" s="553"/>
    </row>
    <row r="659" spans="1:11" x14ac:dyDescent="0.25">
      <c r="A659" s="547"/>
      <c r="B659" s="548" t="s">
        <v>61</v>
      </c>
      <c r="C659" s="549"/>
      <c r="D659" s="540">
        <v>20</v>
      </c>
      <c r="E659" s="551">
        <v>20</v>
      </c>
      <c r="F659" s="551"/>
      <c r="G659" s="550"/>
      <c r="H659" s="551"/>
      <c r="I659" s="550"/>
      <c r="J659" s="552"/>
      <c r="K659" s="553"/>
    </row>
    <row r="660" spans="1:11" x14ac:dyDescent="0.25">
      <c r="A660" s="547"/>
      <c r="B660" s="548" t="s">
        <v>32</v>
      </c>
      <c r="C660" s="549"/>
      <c r="D660" s="540">
        <v>100</v>
      </c>
      <c r="E660" s="551">
        <v>100</v>
      </c>
      <c r="F660" s="551"/>
      <c r="G660" s="550"/>
      <c r="H660" s="551"/>
      <c r="I660" s="550"/>
      <c r="J660" s="552"/>
      <c r="K660" s="553"/>
    </row>
    <row r="661" spans="1:11" x14ac:dyDescent="0.25">
      <c r="A661" s="547"/>
      <c r="B661" s="555" t="s">
        <v>40</v>
      </c>
      <c r="C661" s="549"/>
      <c r="D661" s="540">
        <v>72</v>
      </c>
      <c r="E661" s="551">
        <v>72</v>
      </c>
      <c r="F661" s="551"/>
      <c r="G661" s="550"/>
      <c r="H661" s="551"/>
      <c r="I661" s="550"/>
      <c r="J661" s="552"/>
      <c r="K661" s="553"/>
    </row>
    <row r="662" spans="1:11" x14ac:dyDescent="0.25">
      <c r="A662" s="547"/>
      <c r="B662" s="548" t="s">
        <v>39</v>
      </c>
      <c r="C662" s="549"/>
      <c r="D662" s="540">
        <v>5</v>
      </c>
      <c r="E662" s="551">
        <v>5</v>
      </c>
      <c r="F662" s="551"/>
      <c r="G662" s="550"/>
      <c r="H662" s="551"/>
      <c r="I662" s="550"/>
      <c r="J662" s="552"/>
      <c r="K662" s="553"/>
    </row>
    <row r="663" spans="1:11" x14ac:dyDescent="0.25">
      <c r="A663" s="547"/>
      <c r="B663" s="555" t="s">
        <v>31</v>
      </c>
      <c r="C663" s="549"/>
      <c r="D663" s="540">
        <v>1</v>
      </c>
      <c r="E663" s="551">
        <v>1</v>
      </c>
      <c r="F663" s="551"/>
      <c r="G663" s="550"/>
      <c r="H663" s="551"/>
      <c r="I663" s="550"/>
      <c r="J663" s="552"/>
      <c r="K663" s="553"/>
    </row>
    <row r="664" spans="1:11" x14ac:dyDescent="0.25">
      <c r="A664" s="547"/>
      <c r="B664" s="555" t="s">
        <v>34</v>
      </c>
      <c r="C664" s="549"/>
      <c r="D664" s="540">
        <v>5</v>
      </c>
      <c r="E664" s="551">
        <v>5</v>
      </c>
      <c r="F664" s="551"/>
      <c r="G664" s="550"/>
      <c r="H664" s="551"/>
      <c r="I664" s="550"/>
      <c r="J664" s="552"/>
      <c r="K664" s="553"/>
    </row>
    <row r="665" spans="1:11" x14ac:dyDescent="0.25">
      <c r="A665" s="557" t="s">
        <v>100</v>
      </c>
      <c r="B665" s="548"/>
      <c r="C665" s="549">
        <v>180</v>
      </c>
      <c r="D665" s="558"/>
      <c r="E665" s="559"/>
      <c r="F665" s="540">
        <v>2.1</v>
      </c>
      <c r="G665" s="551">
        <v>2.5833333333333335</v>
      </c>
      <c r="H665" s="551">
        <v>13.6</v>
      </c>
      <c r="I665" s="540">
        <v>86</v>
      </c>
      <c r="J665" s="552">
        <v>0.39166666666666666</v>
      </c>
      <c r="K665" s="553" t="s">
        <v>403</v>
      </c>
    </row>
    <row r="666" spans="1:11" x14ac:dyDescent="0.25">
      <c r="A666" s="557"/>
      <c r="B666" s="555" t="s">
        <v>102</v>
      </c>
      <c r="C666" s="549"/>
      <c r="D666" s="540">
        <v>1.7</v>
      </c>
      <c r="E666" s="551">
        <v>1.7</v>
      </c>
      <c r="F666" s="540"/>
      <c r="G666" s="551"/>
      <c r="H666" s="551"/>
      <c r="I666" s="540"/>
      <c r="J666" s="552"/>
      <c r="K666" s="553"/>
    </row>
    <row r="667" spans="1:11" x14ac:dyDescent="0.25">
      <c r="A667" s="557"/>
      <c r="B667" s="555" t="s">
        <v>39</v>
      </c>
      <c r="C667" s="549"/>
      <c r="D667" s="540">
        <v>10</v>
      </c>
      <c r="E667" s="551">
        <v>10</v>
      </c>
      <c r="F667" s="540"/>
      <c r="G667" s="551"/>
      <c r="H667" s="551"/>
      <c r="I667" s="540"/>
      <c r="J667" s="552"/>
      <c r="K667" s="553"/>
    </row>
    <row r="668" spans="1:11" x14ac:dyDescent="0.25">
      <c r="A668" s="617"/>
      <c r="B668" s="555" t="s">
        <v>32</v>
      </c>
      <c r="C668" s="549"/>
      <c r="D668" s="540">
        <v>110</v>
      </c>
      <c r="E668" s="551">
        <v>110</v>
      </c>
      <c r="F668" s="540"/>
      <c r="G668" s="551"/>
      <c r="H668" s="551"/>
      <c r="I668" s="540"/>
      <c r="J668" s="552"/>
      <c r="K668" s="553"/>
    </row>
    <row r="669" spans="1:11" x14ac:dyDescent="0.25">
      <c r="A669" s="617"/>
      <c r="B669" s="555" t="s">
        <v>40</v>
      </c>
      <c r="C669" s="549"/>
      <c r="D669" s="540">
        <v>80</v>
      </c>
      <c r="E669" s="551">
        <v>80</v>
      </c>
      <c r="F669" s="540"/>
      <c r="G669" s="551"/>
      <c r="H669" s="551"/>
      <c r="I669" s="540"/>
      <c r="J669" s="552"/>
      <c r="K669" s="553"/>
    </row>
    <row r="670" spans="1:11" x14ac:dyDescent="0.25">
      <c r="A670" s="557" t="s">
        <v>404</v>
      </c>
      <c r="B670" s="548"/>
      <c r="C670" s="618" t="s">
        <v>405</v>
      </c>
      <c r="D670" s="559"/>
      <c r="E670" s="559"/>
      <c r="F670" s="540">
        <v>4.8</v>
      </c>
      <c r="G670" s="551">
        <v>7.2</v>
      </c>
      <c r="H670" s="550">
        <v>15.4</v>
      </c>
      <c r="I670" s="540">
        <v>146</v>
      </c>
      <c r="J670" s="552">
        <v>0.19</v>
      </c>
      <c r="K670" s="553" t="s">
        <v>406</v>
      </c>
    </row>
    <row r="671" spans="1:11" x14ac:dyDescent="0.25">
      <c r="A671" s="557"/>
      <c r="B671" s="548" t="s">
        <v>44</v>
      </c>
      <c r="C671" s="549"/>
      <c r="D671" s="551">
        <v>30</v>
      </c>
      <c r="E671" s="551">
        <v>30</v>
      </c>
      <c r="F671" s="540"/>
      <c r="G671" s="551"/>
      <c r="H671" s="551"/>
      <c r="I671" s="540"/>
      <c r="J671" s="552"/>
      <c r="K671" s="553"/>
    </row>
    <row r="672" spans="1:11" x14ac:dyDescent="0.25">
      <c r="A672" s="557"/>
      <c r="B672" s="548" t="s">
        <v>106</v>
      </c>
      <c r="C672" s="549"/>
      <c r="D672" s="540">
        <v>7.14</v>
      </c>
      <c r="E672" s="551">
        <v>7</v>
      </c>
      <c r="F672" s="540"/>
      <c r="G672" s="551"/>
      <c r="H672" s="551"/>
      <c r="I672" s="540"/>
      <c r="J672" s="552"/>
      <c r="K672" s="553"/>
    </row>
    <row r="673" spans="1:11" ht="15.75" thickBot="1" x14ac:dyDescent="0.3">
      <c r="A673" s="619"/>
      <c r="B673" s="548" t="s">
        <v>34</v>
      </c>
      <c r="C673" s="549"/>
      <c r="D673" s="551">
        <v>5</v>
      </c>
      <c r="E673" s="551">
        <v>5</v>
      </c>
      <c r="F673" s="531" t="s">
        <v>45</v>
      </c>
      <c r="G673" s="532"/>
      <c r="H673" s="532"/>
      <c r="I673" s="620"/>
      <c r="J673" s="552"/>
      <c r="K673" s="553"/>
    </row>
    <row r="674" spans="1:11" ht="15.75" thickBot="1" x14ac:dyDescent="0.3">
      <c r="A674" s="562" t="s">
        <v>48</v>
      </c>
      <c r="B674" s="663"/>
      <c r="C674" s="533">
        <v>427</v>
      </c>
      <c r="D674" s="581"/>
      <c r="E674" s="563"/>
      <c r="F674" s="564">
        <f>SUM(F656:F673)</f>
        <v>12.100000000000001</v>
      </c>
      <c r="G674" s="564">
        <f t="shared" ref="G674:J674" si="15">SUM(G656:G673)</f>
        <v>16.883333333333333</v>
      </c>
      <c r="H674" s="564">
        <f t="shared" si="15"/>
        <v>52.199999999999996</v>
      </c>
      <c r="I674" s="564">
        <f t="shared" si="15"/>
        <v>408</v>
      </c>
      <c r="J674" s="564">
        <f t="shared" si="15"/>
        <v>0.79541666666666666</v>
      </c>
      <c r="K674" s="537"/>
    </row>
    <row r="675" spans="1:11" x14ac:dyDescent="0.25">
      <c r="A675" s="584"/>
      <c r="B675" s="624" t="s">
        <v>49</v>
      </c>
      <c r="C675" s="549"/>
      <c r="D675" s="550"/>
      <c r="E675" s="513"/>
      <c r="F675" s="549"/>
      <c r="G675" s="550"/>
      <c r="H675" s="540"/>
      <c r="I675" s="512"/>
      <c r="J675" s="552"/>
      <c r="K675" s="546"/>
    </row>
    <row r="676" spans="1:11" ht="15.75" thickBot="1" x14ac:dyDescent="0.3">
      <c r="A676" s="569" t="s">
        <v>50</v>
      </c>
      <c r="B676" s="570"/>
      <c r="C676" s="549">
        <v>90</v>
      </c>
      <c r="D676" s="551">
        <v>90</v>
      </c>
      <c r="E676" s="551">
        <v>90</v>
      </c>
      <c r="F676" s="554">
        <v>0.75</v>
      </c>
      <c r="G676" s="551">
        <v>0</v>
      </c>
      <c r="H676" s="550">
        <v>15.15</v>
      </c>
      <c r="I676" s="567">
        <v>64</v>
      </c>
      <c r="J676" s="552">
        <v>3</v>
      </c>
      <c r="K676" s="546" t="s">
        <v>393</v>
      </c>
    </row>
    <row r="677" spans="1:11" ht="15.75" thickBot="1" x14ac:dyDescent="0.3">
      <c r="A677" s="562" t="s">
        <v>48</v>
      </c>
      <c r="B677" s="580"/>
      <c r="C677" s="533">
        <v>90</v>
      </c>
      <c r="D677" s="581"/>
      <c r="E677" s="571"/>
      <c r="F677" s="564">
        <f>SUM(F676)</f>
        <v>0.75</v>
      </c>
      <c r="G677" s="564">
        <f t="shared" ref="G677:J677" si="16">SUM(G676)</f>
        <v>0</v>
      </c>
      <c r="H677" s="564">
        <f t="shared" si="16"/>
        <v>15.15</v>
      </c>
      <c r="I677" s="564">
        <f t="shared" si="16"/>
        <v>64</v>
      </c>
      <c r="J677" s="564">
        <f t="shared" si="16"/>
        <v>3</v>
      </c>
      <c r="K677" s="537"/>
    </row>
    <row r="678" spans="1:11" x14ac:dyDescent="0.25">
      <c r="A678" s="509"/>
      <c r="B678" s="538" t="s">
        <v>52</v>
      </c>
      <c r="C678" s="539"/>
      <c r="D678" s="513"/>
      <c r="E678" s="572"/>
      <c r="F678" s="511"/>
      <c r="G678" s="513"/>
      <c r="H678" s="661"/>
      <c r="I678" s="514"/>
      <c r="J678" s="576"/>
      <c r="K678" s="546"/>
    </row>
    <row r="679" spans="1:11" x14ac:dyDescent="0.25">
      <c r="A679" s="106" t="s">
        <v>53</v>
      </c>
      <c r="B679" s="107"/>
      <c r="C679" s="108">
        <v>60</v>
      </c>
      <c r="D679" s="109"/>
      <c r="E679" s="110"/>
      <c r="F679" s="111">
        <v>0.42</v>
      </c>
      <c r="G679" s="110">
        <v>0.06</v>
      </c>
      <c r="H679" s="109">
        <v>1.1399999999999999</v>
      </c>
      <c r="I679" s="111">
        <v>6.8</v>
      </c>
      <c r="J679" s="112">
        <v>4.2</v>
      </c>
      <c r="K679" s="113" t="s">
        <v>54</v>
      </c>
    </row>
    <row r="680" spans="1:11" x14ac:dyDescent="0.25">
      <c r="A680" s="106"/>
      <c r="B680" s="114" t="s">
        <v>359</v>
      </c>
      <c r="C680" s="108"/>
      <c r="D680" s="109">
        <v>61.2</v>
      </c>
      <c r="E680" s="110">
        <v>60</v>
      </c>
      <c r="F680" s="111"/>
      <c r="G680" s="110"/>
      <c r="H680" s="109"/>
      <c r="I680" s="111"/>
      <c r="J680" s="112"/>
      <c r="K680" s="113"/>
    </row>
    <row r="681" spans="1:11" ht="24.75" x14ac:dyDescent="0.25">
      <c r="A681" s="569" t="s">
        <v>445</v>
      </c>
      <c r="B681" s="548"/>
      <c r="C681" s="549" t="s">
        <v>446</v>
      </c>
      <c r="D681" s="550"/>
      <c r="E681" s="551"/>
      <c r="F681" s="554">
        <v>4.3499999999999996</v>
      </c>
      <c r="G681" s="551">
        <v>5</v>
      </c>
      <c r="H681" s="550">
        <v>9.59</v>
      </c>
      <c r="I681" s="567">
        <v>100.6</v>
      </c>
      <c r="J681" s="552">
        <v>6.48</v>
      </c>
      <c r="K681" s="546" t="s">
        <v>263</v>
      </c>
    </row>
    <row r="682" spans="1:11" x14ac:dyDescent="0.25">
      <c r="A682" s="569"/>
      <c r="B682" s="548" t="s">
        <v>157</v>
      </c>
      <c r="C682" s="549"/>
      <c r="D682" s="550">
        <v>36.15</v>
      </c>
      <c r="E682" s="551">
        <v>23.5</v>
      </c>
      <c r="F682" s="554"/>
      <c r="G682" s="551"/>
      <c r="H682" s="550"/>
      <c r="I682" s="567"/>
      <c r="J682" s="552"/>
      <c r="K682" s="546"/>
    </row>
    <row r="683" spans="1:11" x14ac:dyDescent="0.25">
      <c r="A683" s="569"/>
      <c r="B683" s="548" t="s">
        <v>72</v>
      </c>
      <c r="C683" s="549"/>
      <c r="D683" s="550">
        <v>20</v>
      </c>
      <c r="E683" s="551">
        <v>16</v>
      </c>
      <c r="F683" s="554"/>
      <c r="G683" s="549"/>
      <c r="H683" s="554"/>
      <c r="I683" s="554"/>
      <c r="J683" s="568"/>
      <c r="K683" s="546"/>
    </row>
    <row r="684" spans="1:11" x14ac:dyDescent="0.25">
      <c r="A684" s="569"/>
      <c r="B684" s="555" t="s">
        <v>60</v>
      </c>
      <c r="C684" s="549"/>
      <c r="D684" s="550">
        <v>26.72</v>
      </c>
      <c r="E684" s="551">
        <v>16</v>
      </c>
      <c r="F684" s="554"/>
      <c r="G684" s="549"/>
      <c r="H684" s="560"/>
      <c r="I684" s="567"/>
      <c r="J684" s="568"/>
      <c r="K684" s="546"/>
    </row>
    <row r="685" spans="1:11" x14ac:dyDescent="0.25">
      <c r="A685" s="569"/>
      <c r="B685" s="548" t="s">
        <v>62</v>
      </c>
      <c r="C685" s="549"/>
      <c r="D685" s="550">
        <v>10.64</v>
      </c>
      <c r="E685" s="551">
        <v>8</v>
      </c>
      <c r="F685" s="554"/>
      <c r="G685" s="549"/>
      <c r="H685" s="560"/>
      <c r="I685" s="567"/>
      <c r="J685" s="545"/>
      <c r="K685" s="546"/>
    </row>
    <row r="686" spans="1:11" x14ac:dyDescent="0.25">
      <c r="A686" s="569"/>
      <c r="B686" s="555" t="s">
        <v>63</v>
      </c>
      <c r="C686" s="549"/>
      <c r="D686" s="550">
        <v>9.52</v>
      </c>
      <c r="E686" s="551">
        <v>8</v>
      </c>
      <c r="F686" s="554"/>
      <c r="G686" s="549"/>
      <c r="H686" s="560"/>
      <c r="I686" s="567"/>
      <c r="J686" s="545"/>
      <c r="K686" s="546"/>
    </row>
    <row r="687" spans="1:11" x14ac:dyDescent="0.25">
      <c r="A687" s="569"/>
      <c r="B687" s="555" t="s">
        <v>229</v>
      </c>
      <c r="C687" s="549"/>
      <c r="D687" s="550">
        <v>43.52</v>
      </c>
      <c r="E687" s="551">
        <v>32</v>
      </c>
      <c r="F687" s="554"/>
      <c r="G687" s="549"/>
      <c r="H687" s="560"/>
      <c r="I687" s="567"/>
      <c r="J687" s="545"/>
      <c r="K687" s="546"/>
    </row>
    <row r="688" spans="1:11" x14ac:dyDescent="0.25">
      <c r="A688" s="569"/>
      <c r="B688" s="555" t="s">
        <v>39</v>
      </c>
      <c r="C688" s="549"/>
      <c r="D688" s="550">
        <v>2.4</v>
      </c>
      <c r="E688" s="551">
        <v>2.4</v>
      </c>
      <c r="F688" s="554"/>
      <c r="G688" s="549"/>
      <c r="H688" s="560"/>
      <c r="I688" s="567"/>
      <c r="J688" s="545"/>
      <c r="K688" s="546"/>
    </row>
    <row r="689" spans="1:11" x14ac:dyDescent="0.25">
      <c r="A689" s="569"/>
      <c r="B689" s="555" t="s">
        <v>211</v>
      </c>
      <c r="C689" s="549"/>
      <c r="D689" s="550">
        <v>1</v>
      </c>
      <c r="E689" s="551">
        <v>1</v>
      </c>
      <c r="F689" s="554"/>
      <c r="G689" s="549"/>
      <c r="H689" s="560"/>
      <c r="I689" s="567"/>
      <c r="J689" s="545"/>
      <c r="K689" s="546"/>
    </row>
    <row r="690" spans="1:11" x14ac:dyDescent="0.25">
      <c r="A690" s="569"/>
      <c r="B690" s="555" t="s">
        <v>64</v>
      </c>
      <c r="C690" s="549"/>
      <c r="D690" s="550">
        <v>4</v>
      </c>
      <c r="E690" s="551">
        <v>4</v>
      </c>
      <c r="F690" s="554"/>
      <c r="G690" s="549"/>
      <c r="H690" s="560"/>
      <c r="I690" s="567"/>
      <c r="J690" s="545"/>
      <c r="K690" s="546"/>
    </row>
    <row r="691" spans="1:11" x14ac:dyDescent="0.25">
      <c r="A691" s="569"/>
      <c r="B691" s="555" t="s">
        <v>134</v>
      </c>
      <c r="C691" s="549"/>
      <c r="D691" s="550">
        <v>6</v>
      </c>
      <c r="E691" s="551">
        <v>6</v>
      </c>
      <c r="F691" s="554"/>
      <c r="G691" s="549"/>
      <c r="H691" s="560"/>
      <c r="I691" s="567"/>
      <c r="J691" s="545"/>
      <c r="K691" s="546"/>
    </row>
    <row r="692" spans="1:11" x14ac:dyDescent="0.25">
      <c r="A692" s="569"/>
      <c r="B692" s="555" t="s">
        <v>31</v>
      </c>
      <c r="C692" s="549"/>
      <c r="D692" s="550">
        <v>1</v>
      </c>
      <c r="E692" s="551">
        <v>1</v>
      </c>
      <c r="F692" s="554"/>
      <c r="G692" s="549"/>
      <c r="H692" s="560"/>
      <c r="I692" s="567"/>
      <c r="J692" s="545"/>
      <c r="K692" s="546"/>
    </row>
    <row r="693" spans="1:11" x14ac:dyDescent="0.25">
      <c r="A693" s="569"/>
      <c r="B693" s="555" t="s">
        <v>40</v>
      </c>
      <c r="C693" s="549"/>
      <c r="D693" s="550">
        <v>160</v>
      </c>
      <c r="E693" s="551">
        <v>160</v>
      </c>
      <c r="F693" s="554"/>
      <c r="G693" s="549"/>
      <c r="H693" s="560"/>
      <c r="I693" s="567"/>
      <c r="J693" s="545"/>
      <c r="K693" s="546"/>
    </row>
    <row r="694" spans="1:11" x14ac:dyDescent="0.25">
      <c r="A694" s="629" t="s">
        <v>264</v>
      </c>
      <c r="B694" s="637"/>
      <c r="C694" s="638" t="s">
        <v>265</v>
      </c>
      <c r="D694" s="710"/>
      <c r="E694" s="634"/>
      <c r="F694" s="634">
        <v>14.1</v>
      </c>
      <c r="G694" s="631">
        <v>14.4</v>
      </c>
      <c r="H694" s="635">
        <v>23.8</v>
      </c>
      <c r="I694" s="634">
        <v>281</v>
      </c>
      <c r="J694" s="718">
        <v>3.2</v>
      </c>
      <c r="K694" s="553" t="s">
        <v>266</v>
      </c>
    </row>
    <row r="695" spans="1:11" x14ac:dyDescent="0.25">
      <c r="A695" s="629"/>
      <c r="B695" s="637" t="s">
        <v>59</v>
      </c>
      <c r="C695" s="638"/>
      <c r="D695" s="710">
        <v>91.03</v>
      </c>
      <c r="E695" s="634">
        <v>67</v>
      </c>
      <c r="F695" s="634"/>
      <c r="G695" s="631"/>
      <c r="H695" s="635"/>
      <c r="I695" s="634"/>
      <c r="J695" s="718"/>
      <c r="K695" s="553"/>
    </row>
    <row r="696" spans="1:11" x14ac:dyDescent="0.25">
      <c r="A696" s="629"/>
      <c r="B696" s="639" t="s">
        <v>60</v>
      </c>
      <c r="C696" s="638"/>
      <c r="D696" s="710">
        <v>232.13</v>
      </c>
      <c r="E696" s="634">
        <v>139</v>
      </c>
      <c r="F696" s="634"/>
      <c r="G696" s="631"/>
      <c r="H696" s="635"/>
      <c r="I696" s="634"/>
      <c r="J696" s="718"/>
      <c r="K696" s="553"/>
    </row>
    <row r="697" spans="1:11" x14ac:dyDescent="0.25">
      <c r="A697" s="629"/>
      <c r="B697" s="639" t="s">
        <v>63</v>
      </c>
      <c r="C697" s="638"/>
      <c r="D697" s="710">
        <v>15.23</v>
      </c>
      <c r="E697" s="634">
        <v>12.8</v>
      </c>
      <c r="F697" s="634"/>
      <c r="G697" s="631"/>
      <c r="H697" s="635"/>
      <c r="I697" s="634"/>
      <c r="J697" s="719"/>
      <c r="K697" s="553"/>
    </row>
    <row r="698" spans="1:11" x14ac:dyDescent="0.25">
      <c r="A698" s="629"/>
      <c r="B698" s="639" t="s">
        <v>64</v>
      </c>
      <c r="C698" s="638"/>
      <c r="D698" s="710">
        <v>3</v>
      </c>
      <c r="E698" s="634">
        <v>3</v>
      </c>
      <c r="F698" s="634"/>
      <c r="G698" s="631"/>
      <c r="H698" s="635"/>
      <c r="I698" s="634"/>
      <c r="J698" s="719"/>
      <c r="K698" s="553"/>
    </row>
    <row r="699" spans="1:11" x14ac:dyDescent="0.25">
      <c r="A699" s="629"/>
      <c r="B699" s="639" t="s">
        <v>31</v>
      </c>
      <c r="C699" s="638"/>
      <c r="D699" s="710">
        <v>1</v>
      </c>
      <c r="E699" s="634">
        <v>1</v>
      </c>
      <c r="F699" s="634"/>
      <c r="G699" s="631"/>
      <c r="H699" s="635"/>
      <c r="I699" s="634"/>
      <c r="J699" s="719"/>
      <c r="K699" s="553"/>
    </row>
    <row r="700" spans="1:11" x14ac:dyDescent="0.25">
      <c r="A700" s="629"/>
      <c r="B700" s="639" t="s">
        <v>234</v>
      </c>
      <c r="C700" s="638"/>
      <c r="D700" s="710">
        <v>3</v>
      </c>
      <c r="E700" s="634">
        <v>3</v>
      </c>
      <c r="F700" s="634"/>
      <c r="G700" s="631"/>
      <c r="H700" s="635"/>
      <c r="I700" s="634"/>
      <c r="J700" s="719"/>
      <c r="K700" s="553"/>
    </row>
    <row r="701" spans="1:11" x14ac:dyDescent="0.25">
      <c r="A701" s="629"/>
      <c r="B701" s="639" t="s">
        <v>116</v>
      </c>
      <c r="C701" s="638"/>
      <c r="D701" s="710">
        <v>2</v>
      </c>
      <c r="E701" s="634">
        <v>2</v>
      </c>
      <c r="F701" s="634"/>
      <c r="G701" s="631"/>
      <c r="H701" s="635"/>
      <c r="I701" s="634"/>
      <c r="J701" s="719"/>
      <c r="K701" s="553"/>
    </row>
    <row r="702" spans="1:11" x14ac:dyDescent="0.25">
      <c r="A702" s="629"/>
      <c r="B702" s="639" t="s">
        <v>267</v>
      </c>
      <c r="C702" s="638"/>
      <c r="D702" s="710"/>
      <c r="E702" s="634">
        <v>160</v>
      </c>
      <c r="F702" s="634"/>
      <c r="G702" s="631"/>
      <c r="H702" s="635"/>
      <c r="I702" s="634"/>
      <c r="J702" s="719"/>
      <c r="K702" s="553"/>
    </row>
    <row r="703" spans="1:11" x14ac:dyDescent="0.25">
      <c r="A703" s="629"/>
      <c r="B703" s="639" t="s">
        <v>77</v>
      </c>
      <c r="C703" s="638"/>
      <c r="D703" s="710">
        <v>18</v>
      </c>
      <c r="E703" s="634">
        <v>18</v>
      </c>
      <c r="F703" s="634"/>
      <c r="G703" s="631"/>
      <c r="H703" s="635"/>
      <c r="I703" s="634"/>
      <c r="J703" s="719"/>
      <c r="K703" s="553"/>
    </row>
    <row r="704" spans="1:11" x14ac:dyDescent="0.25">
      <c r="A704" s="629"/>
      <c r="B704" s="639" t="s">
        <v>116</v>
      </c>
      <c r="C704" s="638"/>
      <c r="D704" s="710">
        <v>1</v>
      </c>
      <c r="E704" s="634">
        <v>1</v>
      </c>
      <c r="F704" s="634"/>
      <c r="G704" s="631"/>
      <c r="H704" s="635"/>
      <c r="I704" s="634"/>
      <c r="J704" s="719"/>
      <c r="K704" s="553"/>
    </row>
    <row r="705" spans="1:11" x14ac:dyDescent="0.25">
      <c r="A705" s="629"/>
      <c r="B705" s="639" t="s">
        <v>73</v>
      </c>
      <c r="C705" s="638"/>
      <c r="D705" s="710">
        <v>1</v>
      </c>
      <c r="E705" s="634">
        <v>1</v>
      </c>
      <c r="F705" s="634"/>
      <c r="G705" s="631"/>
      <c r="H705" s="635"/>
      <c r="I705" s="634"/>
      <c r="J705" s="719"/>
      <c r="K705" s="553"/>
    </row>
    <row r="706" spans="1:11" x14ac:dyDescent="0.25">
      <c r="A706" s="629"/>
      <c r="B706" s="639" t="s">
        <v>220</v>
      </c>
      <c r="C706" s="638"/>
      <c r="D706" s="710">
        <v>1.33</v>
      </c>
      <c r="E706" s="634">
        <v>1</v>
      </c>
      <c r="F706" s="634"/>
      <c r="G706" s="631"/>
      <c r="H706" s="635"/>
      <c r="I706" s="634"/>
      <c r="J706" s="719"/>
      <c r="K706" s="553"/>
    </row>
    <row r="707" spans="1:11" x14ac:dyDescent="0.25">
      <c r="A707" s="629"/>
      <c r="B707" s="639" t="s">
        <v>63</v>
      </c>
      <c r="C707" s="638"/>
      <c r="D707" s="710">
        <v>0.48</v>
      </c>
      <c r="E707" s="634">
        <v>0.4</v>
      </c>
      <c r="F707" s="634"/>
      <c r="G707" s="631"/>
      <c r="H707" s="635"/>
      <c r="I707" s="634"/>
      <c r="J707" s="719"/>
      <c r="K707" s="553"/>
    </row>
    <row r="708" spans="1:11" x14ac:dyDescent="0.25">
      <c r="A708" s="629"/>
      <c r="B708" s="639" t="s">
        <v>268</v>
      </c>
      <c r="C708" s="638"/>
      <c r="D708" s="710">
        <v>1</v>
      </c>
      <c r="E708" s="634">
        <v>1</v>
      </c>
      <c r="F708" s="634"/>
      <c r="G708" s="631"/>
      <c r="H708" s="635"/>
      <c r="I708" s="634"/>
      <c r="J708" s="719"/>
      <c r="K708" s="553"/>
    </row>
    <row r="709" spans="1:11" x14ac:dyDescent="0.25">
      <c r="A709" s="629"/>
      <c r="B709" s="639" t="s">
        <v>34</v>
      </c>
      <c r="C709" s="638"/>
      <c r="D709" s="710">
        <v>0.3</v>
      </c>
      <c r="E709" s="634">
        <v>0.3</v>
      </c>
      <c r="F709" s="634"/>
      <c r="G709" s="631"/>
      <c r="H709" s="635"/>
      <c r="I709" s="634"/>
      <c r="J709" s="719"/>
      <c r="K709" s="553"/>
    </row>
    <row r="710" spans="1:11" x14ac:dyDescent="0.25">
      <c r="A710" s="629"/>
      <c r="B710" s="639" t="s">
        <v>83</v>
      </c>
      <c r="C710" s="638"/>
      <c r="D710" s="710">
        <v>0.7</v>
      </c>
      <c r="E710" s="634">
        <v>0.7</v>
      </c>
      <c r="F710" s="634"/>
      <c r="G710" s="631"/>
      <c r="H710" s="635"/>
      <c r="I710" s="634"/>
      <c r="J710" s="719"/>
      <c r="K710" s="553"/>
    </row>
    <row r="711" spans="1:11" x14ac:dyDescent="0.25">
      <c r="A711" s="629"/>
      <c r="B711" s="639" t="s">
        <v>39</v>
      </c>
      <c r="C711" s="638"/>
      <c r="D711" s="710">
        <v>0.2</v>
      </c>
      <c r="E711" s="634">
        <v>0.2</v>
      </c>
      <c r="F711" s="634"/>
      <c r="G711" s="631"/>
      <c r="H711" s="635"/>
      <c r="I711" s="634"/>
      <c r="J711" s="719"/>
      <c r="K711" s="553"/>
    </row>
    <row r="712" spans="1:11" x14ac:dyDescent="0.25">
      <c r="A712" s="629"/>
      <c r="B712" s="639" t="s">
        <v>269</v>
      </c>
      <c r="C712" s="638"/>
      <c r="D712" s="710"/>
      <c r="E712" s="634">
        <v>20</v>
      </c>
      <c r="F712" s="634"/>
      <c r="G712" s="631"/>
      <c r="H712" s="635"/>
      <c r="I712" s="634"/>
      <c r="J712" s="719"/>
      <c r="K712" s="553"/>
    </row>
    <row r="713" spans="1:11" ht="24.75" x14ac:dyDescent="0.25">
      <c r="A713" s="547" t="s">
        <v>215</v>
      </c>
      <c r="B713" s="548"/>
      <c r="C713" s="549">
        <v>150</v>
      </c>
      <c r="D713" s="550"/>
      <c r="E713" s="551"/>
      <c r="F713" s="550">
        <v>0.7</v>
      </c>
      <c r="G713" s="551">
        <v>0.04</v>
      </c>
      <c r="H713" s="550">
        <v>20.6</v>
      </c>
      <c r="I713" s="540">
        <v>85</v>
      </c>
      <c r="J713" s="552">
        <v>0.3</v>
      </c>
      <c r="K713" s="553" t="s">
        <v>430</v>
      </c>
    </row>
    <row r="714" spans="1:11" x14ac:dyDescent="0.25">
      <c r="A714" s="547"/>
      <c r="B714" s="548" t="s">
        <v>216</v>
      </c>
      <c r="C714" s="549"/>
      <c r="D714" s="550">
        <v>15.3</v>
      </c>
      <c r="E714" s="551">
        <v>15</v>
      </c>
      <c r="F714" s="550"/>
      <c r="G714" s="551"/>
      <c r="H714" s="550"/>
      <c r="I714" s="540"/>
      <c r="J714" s="552"/>
      <c r="K714" s="553"/>
    </row>
    <row r="715" spans="1:11" x14ac:dyDescent="0.25">
      <c r="A715" s="547"/>
      <c r="B715" s="548" t="s">
        <v>39</v>
      </c>
      <c r="C715" s="549"/>
      <c r="D715" s="550">
        <v>12</v>
      </c>
      <c r="E715" s="551">
        <v>12</v>
      </c>
      <c r="F715" s="550"/>
      <c r="G715" s="551"/>
      <c r="H715" s="550"/>
      <c r="I715" s="540"/>
      <c r="J715" s="552"/>
      <c r="K715" s="553"/>
    </row>
    <row r="716" spans="1:11" x14ac:dyDescent="0.25">
      <c r="A716" s="547"/>
      <c r="B716" s="548" t="s">
        <v>40</v>
      </c>
      <c r="C716" s="549"/>
      <c r="D716" s="550">
        <v>152</v>
      </c>
      <c r="E716" s="551">
        <v>152</v>
      </c>
      <c r="F716" s="550"/>
      <c r="G716" s="551"/>
      <c r="H716" s="550"/>
      <c r="I716" s="540"/>
      <c r="J716" s="552"/>
      <c r="K716" s="553"/>
    </row>
    <row r="717" spans="1:11" x14ac:dyDescent="0.25">
      <c r="A717" s="584" t="s">
        <v>68</v>
      </c>
      <c r="B717" s="546"/>
      <c r="C717" s="560">
        <v>30</v>
      </c>
      <c r="D717" s="551">
        <v>30</v>
      </c>
      <c r="E717" s="551">
        <v>30</v>
      </c>
      <c r="F717" s="549">
        <v>1.5</v>
      </c>
      <c r="G717" s="586">
        <v>0.3</v>
      </c>
      <c r="H717" s="585">
        <v>14.4</v>
      </c>
      <c r="I717" s="587">
        <v>66</v>
      </c>
      <c r="J717" s="568">
        <v>0</v>
      </c>
      <c r="K717" s="546"/>
    </row>
    <row r="718" spans="1:11" ht="15.75" thickBot="1" x14ac:dyDescent="0.3">
      <c r="A718" s="528" t="s">
        <v>78</v>
      </c>
      <c r="B718" s="529"/>
      <c r="C718" s="577">
        <v>37.5</v>
      </c>
      <c r="D718" s="620">
        <v>37.5</v>
      </c>
      <c r="E718" s="532">
        <v>37.5</v>
      </c>
      <c r="F718" s="577">
        <v>1.8</v>
      </c>
      <c r="G718" s="577">
        <v>0.4</v>
      </c>
      <c r="H718" s="577">
        <v>18</v>
      </c>
      <c r="I718" s="577">
        <v>82.5</v>
      </c>
      <c r="J718" s="568"/>
      <c r="K718" s="546"/>
    </row>
    <row r="719" spans="1:11" ht="15.75" thickBot="1" x14ac:dyDescent="0.3">
      <c r="A719" s="562" t="s">
        <v>48</v>
      </c>
      <c r="B719" s="580"/>
      <c r="C719" s="533">
        <v>679.5</v>
      </c>
      <c r="D719" s="581"/>
      <c r="E719" s="563"/>
      <c r="F719" s="564">
        <f>SUM(F678:F718)</f>
        <v>22.869999999999997</v>
      </c>
      <c r="G719" s="564">
        <f t="shared" ref="G719:J719" si="17">SUM(G678:G718)</f>
        <v>20.2</v>
      </c>
      <c r="H719" s="564">
        <f t="shared" si="17"/>
        <v>87.53</v>
      </c>
      <c r="I719" s="564">
        <f t="shared" si="17"/>
        <v>621.9</v>
      </c>
      <c r="J719" s="564">
        <f t="shared" si="17"/>
        <v>14.18</v>
      </c>
      <c r="K719" s="537"/>
    </row>
    <row r="720" spans="1:11" x14ac:dyDescent="0.25">
      <c r="A720" s="509"/>
      <c r="B720" s="538" t="s">
        <v>79</v>
      </c>
      <c r="C720" s="539"/>
      <c r="D720" s="661"/>
      <c r="E720" s="513"/>
      <c r="F720" s="511"/>
      <c r="G720" s="513"/>
      <c r="H720" s="661"/>
      <c r="I720" s="512"/>
      <c r="J720" s="552"/>
      <c r="K720" s="546"/>
    </row>
    <row r="721" spans="1:11" x14ac:dyDescent="0.25">
      <c r="A721" s="569" t="s">
        <v>46</v>
      </c>
      <c r="B721" s="555"/>
      <c r="C721" s="549">
        <v>70</v>
      </c>
      <c r="D721" s="560">
        <v>79.8</v>
      </c>
      <c r="E721" s="554">
        <v>70</v>
      </c>
      <c r="F721" s="554">
        <v>0.3</v>
      </c>
      <c r="G721" s="551">
        <v>0.5</v>
      </c>
      <c r="H721" s="550">
        <v>12.95</v>
      </c>
      <c r="I721" s="567">
        <v>57</v>
      </c>
      <c r="J721" s="552">
        <v>3.75</v>
      </c>
      <c r="K721" s="546" t="s">
        <v>47</v>
      </c>
    </row>
    <row r="722" spans="1:11" x14ac:dyDescent="0.25">
      <c r="A722" s="584" t="s">
        <v>123</v>
      </c>
      <c r="B722" s="548"/>
      <c r="C722" s="549">
        <v>150</v>
      </c>
      <c r="D722" s="540"/>
      <c r="E722" s="551"/>
      <c r="F722" s="549">
        <v>4.3499999999999996</v>
      </c>
      <c r="G722" s="585">
        <v>3.75</v>
      </c>
      <c r="H722" s="585">
        <v>6</v>
      </c>
      <c r="I722" s="567">
        <v>75</v>
      </c>
      <c r="J722" s="568">
        <v>1.05</v>
      </c>
      <c r="K722" s="546" t="s">
        <v>88</v>
      </c>
    </row>
    <row r="723" spans="1:11" x14ac:dyDescent="0.25">
      <c r="A723" s="584"/>
      <c r="B723" s="548" t="s">
        <v>126</v>
      </c>
      <c r="C723" s="549"/>
      <c r="D723" s="540">
        <v>155</v>
      </c>
      <c r="E723" s="551">
        <v>150</v>
      </c>
      <c r="F723" s="549"/>
      <c r="G723" s="586"/>
      <c r="H723" s="585"/>
      <c r="I723" s="587"/>
      <c r="J723" s="568"/>
      <c r="K723" s="546"/>
    </row>
    <row r="724" spans="1:11" ht="24.75" x14ac:dyDescent="0.25">
      <c r="A724" s="557" t="s">
        <v>270</v>
      </c>
      <c r="B724" s="548"/>
      <c r="C724" s="549">
        <v>50</v>
      </c>
      <c r="D724" s="550"/>
      <c r="E724" s="551"/>
      <c r="F724" s="540">
        <v>3.3</v>
      </c>
      <c r="G724" s="540">
        <v>3.7</v>
      </c>
      <c r="H724" s="551">
        <v>18.3</v>
      </c>
      <c r="I724" s="540">
        <v>119</v>
      </c>
      <c r="J724" s="552">
        <v>0.8</v>
      </c>
      <c r="K724" s="553" t="s">
        <v>447</v>
      </c>
    </row>
    <row r="725" spans="1:11" x14ac:dyDescent="0.25">
      <c r="A725" s="547"/>
      <c r="B725" s="555" t="s">
        <v>73</v>
      </c>
      <c r="C725" s="549"/>
      <c r="D725" s="550">
        <v>23.3</v>
      </c>
      <c r="E725" s="551">
        <v>23.3</v>
      </c>
      <c r="F725" s="540"/>
      <c r="G725" s="540"/>
      <c r="H725" s="551"/>
      <c r="I725" s="540"/>
      <c r="J725" s="552"/>
      <c r="K725" s="553"/>
    </row>
    <row r="726" spans="1:11" x14ac:dyDescent="0.25">
      <c r="A726" s="547"/>
      <c r="B726" s="555" t="s">
        <v>34</v>
      </c>
      <c r="C726" s="549"/>
      <c r="D726" s="550">
        <v>2</v>
      </c>
      <c r="E726" s="551">
        <v>2</v>
      </c>
      <c r="F726" s="540"/>
      <c r="G726" s="540"/>
      <c r="H726" s="551"/>
      <c r="I726" s="540"/>
      <c r="J726" s="552"/>
      <c r="K726" s="553"/>
    </row>
    <row r="727" spans="1:11" x14ac:dyDescent="0.25">
      <c r="A727" s="547"/>
      <c r="B727" s="555" t="s">
        <v>82</v>
      </c>
      <c r="C727" s="549"/>
      <c r="D727" s="550">
        <v>1.6</v>
      </c>
      <c r="E727" s="551">
        <v>1.6</v>
      </c>
      <c r="F727" s="540"/>
      <c r="G727" s="540"/>
      <c r="H727" s="551"/>
      <c r="I727" s="540"/>
      <c r="J727" s="552"/>
      <c r="K727" s="553"/>
    </row>
    <row r="728" spans="1:11" x14ac:dyDescent="0.25">
      <c r="A728" s="547"/>
      <c r="B728" s="555" t="s">
        <v>30</v>
      </c>
      <c r="C728" s="549"/>
      <c r="D728" s="550">
        <v>2.8</v>
      </c>
      <c r="E728" s="551">
        <v>2.5</v>
      </c>
      <c r="F728" s="540"/>
      <c r="G728" s="540"/>
      <c r="H728" s="551"/>
      <c r="I728" s="540"/>
      <c r="J728" s="552"/>
      <c r="K728" s="553"/>
    </row>
    <row r="729" spans="1:11" x14ac:dyDescent="0.25">
      <c r="A729" s="547"/>
      <c r="B729" s="555" t="s">
        <v>83</v>
      </c>
      <c r="C729" s="549"/>
      <c r="D729" s="551">
        <v>0.5</v>
      </c>
      <c r="E729" s="551">
        <v>0.5</v>
      </c>
      <c r="F729" s="551"/>
      <c r="G729" s="551"/>
      <c r="H729" s="550"/>
      <c r="I729" s="551"/>
      <c r="J729" s="552"/>
      <c r="K729" s="553"/>
    </row>
    <row r="730" spans="1:11" x14ac:dyDescent="0.25">
      <c r="A730" s="547"/>
      <c r="B730" s="555" t="s">
        <v>84</v>
      </c>
      <c r="C730" s="549"/>
      <c r="D730" s="550">
        <v>0.2</v>
      </c>
      <c r="E730" s="551">
        <v>0.2</v>
      </c>
      <c r="F730" s="550"/>
      <c r="G730" s="551"/>
      <c r="H730" s="550"/>
      <c r="I730" s="540"/>
      <c r="J730" s="552"/>
      <c r="K730" s="553"/>
    </row>
    <row r="731" spans="1:11" x14ac:dyDescent="0.25">
      <c r="A731" s="547"/>
      <c r="B731" s="555" t="s">
        <v>40</v>
      </c>
      <c r="C731" s="549"/>
      <c r="D731" s="550">
        <v>6</v>
      </c>
      <c r="E731" s="551">
        <v>6</v>
      </c>
      <c r="F731" s="550"/>
      <c r="G731" s="551"/>
      <c r="H731" s="550"/>
      <c r="I731" s="540"/>
      <c r="J731" s="552"/>
      <c r="K731" s="553"/>
    </row>
    <row r="732" spans="1:11" x14ac:dyDescent="0.25">
      <c r="A732" s="547"/>
      <c r="B732" s="555" t="s">
        <v>64</v>
      </c>
      <c r="C732" s="549"/>
      <c r="D732" s="550">
        <v>0.2</v>
      </c>
      <c r="E732" s="551">
        <v>0.2</v>
      </c>
      <c r="F732" s="550"/>
      <c r="G732" s="551"/>
      <c r="H732" s="550"/>
      <c r="I732" s="540"/>
      <c r="J732" s="552"/>
      <c r="K732" s="553"/>
    </row>
    <row r="733" spans="1:11" x14ac:dyDescent="0.25">
      <c r="A733" s="547"/>
      <c r="B733" s="547" t="s">
        <v>271</v>
      </c>
      <c r="C733" s="549"/>
      <c r="D733" s="550"/>
      <c r="E733" s="551"/>
      <c r="F733" s="550"/>
      <c r="G733" s="551"/>
      <c r="H733" s="550"/>
      <c r="I733" s="540"/>
      <c r="J733" s="552"/>
      <c r="K733" s="553"/>
    </row>
    <row r="734" spans="1:11" x14ac:dyDescent="0.25">
      <c r="A734" s="547"/>
      <c r="B734" s="555" t="s">
        <v>72</v>
      </c>
      <c r="C734" s="549"/>
      <c r="D734" s="550">
        <v>31.25</v>
      </c>
      <c r="E734" s="551">
        <v>25</v>
      </c>
      <c r="F734" s="550"/>
      <c r="G734" s="551"/>
      <c r="H734" s="550"/>
      <c r="I734" s="540"/>
      <c r="J734" s="552"/>
      <c r="K734" s="553"/>
    </row>
    <row r="735" spans="1:11" x14ac:dyDescent="0.25">
      <c r="A735" s="547"/>
      <c r="B735" s="555" t="s">
        <v>34</v>
      </c>
      <c r="C735" s="549"/>
      <c r="D735" s="550">
        <v>1.7</v>
      </c>
      <c r="E735" s="551">
        <v>1.7</v>
      </c>
      <c r="F735" s="550"/>
      <c r="G735" s="551"/>
      <c r="H735" s="550"/>
      <c r="I735" s="540"/>
      <c r="J735" s="552"/>
      <c r="K735" s="553"/>
    </row>
    <row r="736" spans="1:11" x14ac:dyDescent="0.25">
      <c r="A736" s="547"/>
      <c r="B736" s="555" t="s">
        <v>30</v>
      </c>
      <c r="C736" s="549"/>
      <c r="D736" s="550">
        <v>2.5</v>
      </c>
      <c r="E736" s="551">
        <v>2</v>
      </c>
      <c r="F736" s="550"/>
      <c r="G736" s="551"/>
      <c r="H736" s="550"/>
      <c r="I736" s="540"/>
      <c r="J736" s="552"/>
      <c r="K736" s="553"/>
    </row>
    <row r="737" spans="1:11" x14ac:dyDescent="0.25">
      <c r="A737" s="547"/>
      <c r="B737" s="555" t="s">
        <v>31</v>
      </c>
      <c r="C737" s="549"/>
      <c r="D737" s="550">
        <v>0.3</v>
      </c>
      <c r="E737" s="551">
        <v>0.3</v>
      </c>
      <c r="F737" s="550"/>
      <c r="G737" s="551"/>
      <c r="H737" s="550"/>
      <c r="I737" s="540"/>
      <c r="J737" s="552"/>
      <c r="K737" s="553"/>
    </row>
    <row r="738" spans="1:11" x14ac:dyDescent="0.25">
      <c r="A738" s="547"/>
      <c r="B738" s="555" t="s">
        <v>272</v>
      </c>
      <c r="C738" s="549"/>
      <c r="D738" s="550"/>
      <c r="E738" s="551">
        <v>21</v>
      </c>
      <c r="F738" s="550"/>
      <c r="G738" s="551"/>
      <c r="H738" s="550"/>
      <c r="I738" s="540"/>
      <c r="J738" s="552"/>
      <c r="K738" s="553"/>
    </row>
    <row r="739" spans="1:11" x14ac:dyDescent="0.25">
      <c r="A739" s="547"/>
      <c r="B739" s="555" t="s">
        <v>73</v>
      </c>
      <c r="C739" s="549"/>
      <c r="D739" s="550">
        <v>1</v>
      </c>
      <c r="E739" s="551">
        <v>1</v>
      </c>
      <c r="F739" s="550"/>
      <c r="G739" s="551"/>
      <c r="H739" s="550"/>
      <c r="I739" s="540"/>
      <c r="J739" s="552"/>
      <c r="K739" s="553"/>
    </row>
    <row r="740" spans="1:11" x14ac:dyDescent="0.25">
      <c r="A740" s="547"/>
      <c r="B740" s="555" t="s">
        <v>64</v>
      </c>
      <c r="C740" s="549"/>
      <c r="D740" s="550">
        <v>0.1</v>
      </c>
      <c r="E740" s="551">
        <v>0.1</v>
      </c>
      <c r="F740" s="550"/>
      <c r="G740" s="551"/>
      <c r="H740" s="550"/>
      <c r="I740" s="540"/>
      <c r="J740" s="552"/>
      <c r="K740" s="553"/>
    </row>
    <row r="741" spans="1:11" x14ac:dyDescent="0.25">
      <c r="A741" s="547"/>
      <c r="B741" s="555" t="s">
        <v>30</v>
      </c>
      <c r="C741" s="549"/>
      <c r="D741" s="550">
        <v>1.6</v>
      </c>
      <c r="E741" s="551">
        <v>1</v>
      </c>
      <c r="F741" s="550"/>
      <c r="G741" s="551"/>
      <c r="H741" s="550"/>
      <c r="I741" s="540"/>
      <c r="J741" s="552"/>
      <c r="K741" s="553"/>
    </row>
    <row r="742" spans="1:11" x14ac:dyDescent="0.25">
      <c r="A742" s="131" t="s">
        <v>136</v>
      </c>
      <c r="B742" s="132"/>
      <c r="C742" s="142" t="s">
        <v>412</v>
      </c>
      <c r="D742" s="141"/>
      <c r="E742" s="142"/>
      <c r="F742" s="217">
        <v>0.05</v>
      </c>
      <c r="G742" s="142">
        <v>0.01</v>
      </c>
      <c r="H742" s="141">
        <v>6.5</v>
      </c>
      <c r="I742" s="217">
        <v>26</v>
      </c>
      <c r="J742" s="218"/>
      <c r="K742" s="140" t="s">
        <v>138</v>
      </c>
    </row>
    <row r="743" spans="1:11" x14ac:dyDescent="0.25">
      <c r="A743" s="131"/>
      <c r="B743" s="132" t="s">
        <v>38</v>
      </c>
      <c r="C743" s="142"/>
      <c r="D743" s="141">
        <v>0.35</v>
      </c>
      <c r="E743" s="142">
        <v>0.35</v>
      </c>
      <c r="F743" s="217"/>
      <c r="G743" s="142"/>
      <c r="H743" s="141"/>
      <c r="I743" s="217"/>
      <c r="J743" s="218"/>
      <c r="K743" s="140"/>
    </row>
    <row r="744" spans="1:11" x14ac:dyDescent="0.25">
      <c r="A744" s="131"/>
      <c r="B744" s="132" t="s">
        <v>39</v>
      </c>
      <c r="C744" s="142"/>
      <c r="D744" s="141">
        <v>5</v>
      </c>
      <c r="E744" s="142">
        <v>5</v>
      </c>
      <c r="F744" s="217"/>
      <c r="G744" s="142"/>
      <c r="H744" s="217"/>
      <c r="I744" s="217"/>
      <c r="J744" s="218"/>
      <c r="K744" s="140"/>
    </row>
    <row r="745" spans="1:11" ht="15.75" thickBot="1" x14ac:dyDescent="0.3">
      <c r="A745" s="131"/>
      <c r="B745" s="144" t="s">
        <v>40</v>
      </c>
      <c r="C745" s="142"/>
      <c r="D745" s="142">
        <v>120</v>
      </c>
      <c r="E745" s="142">
        <v>120</v>
      </c>
      <c r="F745" s="142"/>
      <c r="G745" s="141"/>
      <c r="H745" s="142"/>
      <c r="I745" s="141"/>
      <c r="J745" s="218"/>
      <c r="K745" s="140"/>
    </row>
    <row r="746" spans="1:11" ht="15.75" thickBot="1" x14ac:dyDescent="0.3">
      <c r="A746" s="562" t="s">
        <v>48</v>
      </c>
      <c r="B746" s="663"/>
      <c r="C746" s="533">
        <v>390</v>
      </c>
      <c r="D746" s="581"/>
      <c r="E746" s="563"/>
      <c r="F746" s="582">
        <f>SUM(F720:F745)</f>
        <v>7.9999999999999991</v>
      </c>
      <c r="G746" s="582">
        <f t="shared" ref="G746:J746" si="18">SUM(G720:G745)</f>
        <v>7.96</v>
      </c>
      <c r="H746" s="582">
        <f t="shared" si="18"/>
        <v>43.75</v>
      </c>
      <c r="I746" s="582">
        <f t="shared" si="18"/>
        <v>277</v>
      </c>
      <c r="J746" s="582">
        <f t="shared" si="18"/>
        <v>5.6</v>
      </c>
      <c r="K746" s="589"/>
    </row>
    <row r="747" spans="1:11" ht="15.75" thickBot="1" x14ac:dyDescent="0.3">
      <c r="A747" s="720" t="s">
        <v>94</v>
      </c>
      <c r="B747" s="721"/>
      <c r="C747" s="722">
        <f>C674+C677+C719+C746</f>
        <v>1586.5</v>
      </c>
      <c r="D747" s="723"/>
      <c r="E747" s="724"/>
      <c r="F747" s="725">
        <f>F674+F677+F719+F746</f>
        <v>43.72</v>
      </c>
      <c r="G747" s="725">
        <f t="shared" ref="G747:J747" si="19">G674+G677+G719+G746</f>
        <v>45.043333333333329</v>
      </c>
      <c r="H747" s="725">
        <f t="shared" si="19"/>
        <v>198.63</v>
      </c>
      <c r="I747" s="725">
        <f t="shared" si="19"/>
        <v>1370.9</v>
      </c>
      <c r="J747" s="725">
        <f t="shared" si="19"/>
        <v>23.575416666666669</v>
      </c>
      <c r="K747" s="692"/>
    </row>
    <row r="748" spans="1:11" x14ac:dyDescent="0.25">
      <c r="A748" s="501"/>
      <c r="F748" s="726"/>
      <c r="G748" s="726"/>
      <c r="H748" s="726"/>
      <c r="I748" s="727"/>
      <c r="J748" s="675"/>
      <c r="K748" s="510"/>
    </row>
    <row r="749" spans="1:11" x14ac:dyDescent="0.25">
      <c r="A749" s="501"/>
      <c r="F749" s="726"/>
      <c r="G749" s="726"/>
      <c r="H749" s="726"/>
      <c r="I749" s="727"/>
      <c r="J749" s="675"/>
      <c r="K749" s="548"/>
    </row>
    <row r="750" spans="1:11" ht="15.75" thickBot="1" x14ac:dyDescent="0.3">
      <c r="A750" s="501" t="s">
        <v>273</v>
      </c>
      <c r="B750" s="502"/>
      <c r="C750" s="503"/>
      <c r="D750" s="504"/>
      <c r="G750" s="506"/>
      <c r="H750" s="506"/>
      <c r="J750" s="607"/>
      <c r="K750" s="529"/>
    </row>
    <row r="751" spans="1:11" ht="24.75" x14ac:dyDescent="0.25">
      <c r="A751" s="509" t="s">
        <v>8</v>
      </c>
      <c r="B751" s="510"/>
      <c r="C751" s="511" t="s">
        <v>9</v>
      </c>
      <c r="D751" s="512" t="s">
        <v>10</v>
      </c>
      <c r="E751" s="513" t="s">
        <v>10</v>
      </c>
      <c r="F751" s="1213" t="s">
        <v>382</v>
      </c>
      <c r="G751" s="1214"/>
      <c r="H751" s="1215"/>
      <c r="I751" s="514" t="s">
        <v>12</v>
      </c>
      <c r="J751" s="609" t="s">
        <v>383</v>
      </c>
      <c r="K751" s="728" t="s">
        <v>401</v>
      </c>
    </row>
    <row r="752" spans="1:11" ht="15.75" thickBot="1" x14ac:dyDescent="0.3">
      <c r="A752" s="517" t="s">
        <v>15</v>
      </c>
      <c r="B752" s="518"/>
      <c r="C752" s="519" t="s">
        <v>16</v>
      </c>
      <c r="D752" s="520" t="s">
        <v>17</v>
      </c>
      <c r="E752" s="521" t="s">
        <v>17</v>
      </c>
      <c r="F752" s="522"/>
      <c r="G752" s="523"/>
      <c r="H752" s="523"/>
      <c r="I752" s="729" t="s">
        <v>385</v>
      </c>
      <c r="J752" s="545"/>
      <c r="K752" s="546"/>
    </row>
    <row r="753" spans="1:11" ht="15.75" thickBot="1" x14ac:dyDescent="0.3">
      <c r="A753" s="569"/>
      <c r="B753" s="548"/>
      <c r="C753" s="554"/>
      <c r="D753" s="540" t="s">
        <v>19</v>
      </c>
      <c r="E753" s="551" t="s">
        <v>20</v>
      </c>
      <c r="F753" s="539" t="s">
        <v>21</v>
      </c>
      <c r="G753" s="539" t="s">
        <v>22</v>
      </c>
      <c r="H753" s="573" t="s">
        <v>23</v>
      </c>
      <c r="I753" s="514" t="s">
        <v>24</v>
      </c>
      <c r="J753" s="515" t="s">
        <v>25</v>
      </c>
      <c r="K753" s="644"/>
    </row>
    <row r="754" spans="1:11" ht="15.75" thickBot="1" x14ac:dyDescent="0.3">
      <c r="A754" s="730"/>
      <c r="B754" s="625" t="s">
        <v>26</v>
      </c>
      <c r="C754" s="533"/>
      <c r="D754" s="581"/>
      <c r="E754" s="571"/>
      <c r="F754" s="731"/>
      <c r="G754" s="732"/>
      <c r="H754" s="733"/>
      <c r="I754" s="734"/>
      <c r="J754" s="735"/>
      <c r="K754" s="644"/>
    </row>
    <row r="755" spans="1:11" ht="24.75" x14ac:dyDescent="0.25">
      <c r="A755" s="547" t="s">
        <v>448</v>
      </c>
      <c r="B755" s="548"/>
      <c r="C755" s="549" t="s">
        <v>402</v>
      </c>
      <c r="D755" s="551"/>
      <c r="E755" s="551"/>
      <c r="F755" s="551">
        <v>6</v>
      </c>
      <c r="G755" s="551">
        <v>7</v>
      </c>
      <c r="H755" s="551">
        <v>28</v>
      </c>
      <c r="I755" s="551">
        <v>199</v>
      </c>
      <c r="J755" s="552">
        <v>0.22</v>
      </c>
      <c r="K755" s="553" t="s">
        <v>413</v>
      </c>
    </row>
    <row r="756" spans="1:11" x14ac:dyDescent="0.25">
      <c r="A756" s="547"/>
      <c r="B756" s="548" t="s">
        <v>275</v>
      </c>
      <c r="C756" s="554"/>
      <c r="D756" s="551">
        <v>31</v>
      </c>
      <c r="E756" s="556">
        <v>31</v>
      </c>
      <c r="F756" s="551"/>
      <c r="G756" s="550"/>
      <c r="H756" s="551"/>
      <c r="I756" s="550"/>
      <c r="J756" s="552"/>
      <c r="K756" s="553"/>
    </row>
    <row r="757" spans="1:11" x14ac:dyDescent="0.25">
      <c r="A757" s="547"/>
      <c r="B757" s="548" t="s">
        <v>32</v>
      </c>
      <c r="C757" s="554"/>
      <c r="D757" s="540">
        <v>100</v>
      </c>
      <c r="E757" s="551">
        <v>100</v>
      </c>
      <c r="F757" s="551"/>
      <c r="G757" s="550"/>
      <c r="H757" s="551"/>
      <c r="I757" s="550"/>
      <c r="J757" s="552"/>
      <c r="K757" s="553"/>
    </row>
    <row r="758" spans="1:11" x14ac:dyDescent="0.25">
      <c r="A758" s="547"/>
      <c r="B758" s="548" t="s">
        <v>40</v>
      </c>
      <c r="C758" s="554"/>
      <c r="D758" s="540">
        <v>76</v>
      </c>
      <c r="E758" s="551">
        <v>76</v>
      </c>
      <c r="F758" s="551"/>
      <c r="G758" s="550"/>
      <c r="H758" s="551"/>
      <c r="I758" s="550"/>
      <c r="J758" s="552"/>
      <c r="K758" s="553"/>
    </row>
    <row r="759" spans="1:11" x14ac:dyDescent="0.25">
      <c r="A759" s="547"/>
      <c r="B759" s="548" t="s">
        <v>39</v>
      </c>
      <c r="C759" s="554"/>
      <c r="D759" s="540">
        <v>5</v>
      </c>
      <c r="E759" s="551">
        <v>5</v>
      </c>
      <c r="F759" s="551"/>
      <c r="G759" s="550"/>
      <c r="H759" s="551"/>
      <c r="I759" s="550"/>
      <c r="J759" s="552"/>
      <c r="K759" s="553"/>
    </row>
    <row r="760" spans="1:11" x14ac:dyDescent="0.25">
      <c r="A760" s="547"/>
      <c r="B760" s="555" t="s">
        <v>31</v>
      </c>
      <c r="C760" s="554"/>
      <c r="D760" s="540">
        <v>1</v>
      </c>
      <c r="E760" s="551">
        <v>1</v>
      </c>
      <c r="F760" s="551"/>
      <c r="G760" s="550"/>
      <c r="H760" s="551"/>
      <c r="I760" s="550"/>
      <c r="J760" s="552"/>
      <c r="K760" s="553"/>
    </row>
    <row r="761" spans="1:11" x14ac:dyDescent="0.25">
      <c r="A761" s="547"/>
      <c r="B761" s="555" t="s">
        <v>34</v>
      </c>
      <c r="C761" s="554"/>
      <c r="D761" s="540">
        <v>5</v>
      </c>
      <c r="E761" s="551">
        <v>5</v>
      </c>
      <c r="F761" s="551"/>
      <c r="G761" s="550"/>
      <c r="H761" s="551"/>
      <c r="I761" s="550"/>
      <c r="J761" s="552"/>
      <c r="K761" s="553"/>
    </row>
    <row r="762" spans="1:11" x14ac:dyDescent="0.25">
      <c r="A762" s="557" t="s">
        <v>143</v>
      </c>
      <c r="B762" s="548"/>
      <c r="C762" s="549">
        <v>180</v>
      </c>
      <c r="D762" s="559"/>
      <c r="E762" s="559"/>
      <c r="F762" s="540">
        <v>1.2166666666666666</v>
      </c>
      <c r="G762" s="551">
        <v>1.3416666666666668</v>
      </c>
      <c r="H762" s="551">
        <v>12</v>
      </c>
      <c r="I762" s="540">
        <v>65</v>
      </c>
      <c r="J762" s="552">
        <v>0.19</v>
      </c>
      <c r="K762" s="553" t="s">
        <v>414</v>
      </c>
    </row>
    <row r="763" spans="1:11" x14ac:dyDescent="0.25">
      <c r="A763" s="557"/>
      <c r="B763" s="548" t="s">
        <v>145</v>
      </c>
      <c r="C763" s="549"/>
      <c r="D763" s="551">
        <v>3</v>
      </c>
      <c r="E763" s="551">
        <v>3</v>
      </c>
      <c r="F763" s="540"/>
      <c r="G763" s="540"/>
      <c r="H763" s="540"/>
      <c r="I763" s="540"/>
      <c r="J763" s="552"/>
      <c r="K763" s="553"/>
    </row>
    <row r="764" spans="1:11" x14ac:dyDescent="0.25">
      <c r="A764" s="557"/>
      <c r="B764" s="548" t="s">
        <v>39</v>
      </c>
      <c r="C764" s="549"/>
      <c r="D764" s="551">
        <v>10</v>
      </c>
      <c r="E764" s="551">
        <v>10</v>
      </c>
      <c r="F764" s="540"/>
      <c r="G764" s="551"/>
      <c r="H764" s="551"/>
      <c r="I764" s="540"/>
      <c r="J764" s="552"/>
      <c r="K764" s="553"/>
    </row>
    <row r="765" spans="1:11" x14ac:dyDescent="0.25">
      <c r="A765" s="617"/>
      <c r="B765" s="555" t="s">
        <v>32</v>
      </c>
      <c r="C765" s="549"/>
      <c r="D765" s="551">
        <v>90</v>
      </c>
      <c r="E765" s="551">
        <v>90</v>
      </c>
      <c r="F765" s="540"/>
      <c r="G765" s="551"/>
      <c r="H765" s="551"/>
      <c r="I765" s="540"/>
      <c r="J765" s="552"/>
      <c r="K765" s="553"/>
    </row>
    <row r="766" spans="1:11" x14ac:dyDescent="0.25">
      <c r="A766" s="617"/>
      <c r="B766" s="555" t="s">
        <v>40</v>
      </c>
      <c r="C766" s="549"/>
      <c r="D766" s="551">
        <v>108</v>
      </c>
      <c r="E766" s="551">
        <v>108</v>
      </c>
      <c r="F766" s="540"/>
      <c r="G766" s="551"/>
      <c r="H766" s="551"/>
      <c r="I766" s="540"/>
      <c r="J766" s="552"/>
      <c r="K766" s="553"/>
    </row>
    <row r="767" spans="1:11" x14ac:dyDescent="0.25">
      <c r="A767" s="557" t="s">
        <v>41</v>
      </c>
      <c r="B767" s="548"/>
      <c r="C767" s="549" t="s">
        <v>392</v>
      </c>
      <c r="D767" s="558"/>
      <c r="E767" s="559"/>
      <c r="F767" s="540">
        <v>2.2999999999999998</v>
      </c>
      <c r="G767" s="551">
        <v>4.5</v>
      </c>
      <c r="H767" s="550">
        <v>15.4</v>
      </c>
      <c r="I767" s="540">
        <v>111</v>
      </c>
      <c r="J767" s="552"/>
      <c r="K767" s="553" t="s">
        <v>43</v>
      </c>
    </row>
    <row r="768" spans="1:11" x14ac:dyDescent="0.25">
      <c r="A768" s="557"/>
      <c r="B768" s="548" t="s">
        <v>44</v>
      </c>
      <c r="C768" s="549"/>
      <c r="D768" s="540">
        <v>30</v>
      </c>
      <c r="E768" s="551">
        <v>30</v>
      </c>
      <c r="F768" s="540"/>
      <c r="G768" s="551"/>
      <c r="H768" s="551"/>
      <c r="I768" s="540"/>
      <c r="J768" s="552"/>
      <c r="K768" s="553"/>
    </row>
    <row r="769" spans="1:11" ht="15.75" thickBot="1" x14ac:dyDescent="0.3">
      <c r="A769" s="557"/>
      <c r="B769" s="548" t="s">
        <v>34</v>
      </c>
      <c r="C769" s="549"/>
      <c r="D769" s="540">
        <v>5</v>
      </c>
      <c r="E769" s="551">
        <v>5</v>
      </c>
      <c r="F769" s="540" t="s">
        <v>45</v>
      </c>
      <c r="G769" s="551"/>
      <c r="H769" s="551"/>
      <c r="I769" s="540"/>
      <c r="J769" s="552"/>
      <c r="K769" s="553"/>
    </row>
    <row r="770" spans="1:11" ht="15.75" thickBot="1" x14ac:dyDescent="0.3">
      <c r="A770" s="562" t="s">
        <v>48</v>
      </c>
      <c r="B770" s="663"/>
      <c r="C770" s="533">
        <v>420</v>
      </c>
      <c r="D770" s="581"/>
      <c r="E770" s="563"/>
      <c r="F770" s="564">
        <f>SUM(F755:F769)</f>
        <v>9.5166666666666657</v>
      </c>
      <c r="G770" s="564">
        <f t="shared" ref="G770:J770" si="20">SUM(G755:G769)</f>
        <v>12.841666666666667</v>
      </c>
      <c r="H770" s="564">
        <f t="shared" si="20"/>
        <v>55.4</v>
      </c>
      <c r="I770" s="564">
        <f t="shared" si="20"/>
        <v>375</v>
      </c>
      <c r="J770" s="564">
        <f t="shared" si="20"/>
        <v>0.41000000000000003</v>
      </c>
      <c r="K770" s="537"/>
    </row>
    <row r="771" spans="1:11" x14ac:dyDescent="0.25">
      <c r="A771" s="565"/>
      <c r="B771" s="566" t="s">
        <v>49</v>
      </c>
      <c r="C771" s="573"/>
      <c r="D771" s="512"/>
      <c r="E771" s="513"/>
      <c r="F771" s="511"/>
      <c r="G771" s="539"/>
      <c r="H771" s="573"/>
      <c r="I771" s="514"/>
      <c r="J771" s="568"/>
      <c r="K771" s="546"/>
    </row>
    <row r="772" spans="1:11" ht="15.75" thickBot="1" x14ac:dyDescent="0.3">
      <c r="A772" s="569" t="s">
        <v>50</v>
      </c>
      <c r="B772" s="555"/>
      <c r="C772" s="549">
        <v>90</v>
      </c>
      <c r="D772" s="550">
        <v>90</v>
      </c>
      <c r="E772" s="551">
        <v>90</v>
      </c>
      <c r="F772" s="554">
        <v>0.23</v>
      </c>
      <c r="G772" s="551">
        <v>0.15</v>
      </c>
      <c r="H772" s="550">
        <v>12.23</v>
      </c>
      <c r="I772" s="567">
        <v>52</v>
      </c>
      <c r="J772" s="552">
        <v>1.5</v>
      </c>
      <c r="K772" s="546" t="s">
        <v>435</v>
      </c>
    </row>
    <row r="773" spans="1:11" ht="15.75" thickBot="1" x14ac:dyDescent="0.3">
      <c r="A773" s="562" t="s">
        <v>48</v>
      </c>
      <c r="B773" s="580"/>
      <c r="C773" s="534">
        <v>90</v>
      </c>
      <c r="D773" s="653"/>
      <c r="E773" s="571"/>
      <c r="F773" s="622">
        <f>SUM(F772)</f>
        <v>0.23</v>
      </c>
      <c r="G773" s="622">
        <f t="shared" ref="G773:J773" si="21">SUM(G772)</f>
        <v>0.15</v>
      </c>
      <c r="H773" s="622">
        <f t="shared" si="21"/>
        <v>12.23</v>
      </c>
      <c r="I773" s="622">
        <f t="shared" si="21"/>
        <v>52</v>
      </c>
      <c r="J773" s="622">
        <f t="shared" si="21"/>
        <v>1.5</v>
      </c>
      <c r="K773" s="537"/>
    </row>
    <row r="774" spans="1:11" x14ac:dyDescent="0.25">
      <c r="A774" s="509"/>
      <c r="B774" s="538" t="s">
        <v>52</v>
      </c>
      <c r="C774" s="539"/>
      <c r="D774" s="661"/>
      <c r="E774" s="572"/>
      <c r="F774" s="511"/>
      <c r="G774" s="539"/>
      <c r="H774" s="573"/>
      <c r="I774" s="514"/>
      <c r="J774" s="545"/>
      <c r="K774" s="546"/>
    </row>
    <row r="775" spans="1:11" x14ac:dyDescent="0.25">
      <c r="A775" s="106" t="s">
        <v>146</v>
      </c>
      <c r="B775" s="107"/>
      <c r="C775" s="108">
        <v>60</v>
      </c>
      <c r="D775" s="179"/>
      <c r="E775" s="180"/>
      <c r="F775" s="109">
        <v>0.75</v>
      </c>
      <c r="G775" s="110">
        <v>0.06</v>
      </c>
      <c r="H775" s="109">
        <v>8.5</v>
      </c>
      <c r="I775" s="110">
        <v>38.29</v>
      </c>
      <c r="J775" s="181">
        <v>1.9</v>
      </c>
      <c r="K775" s="113" t="s">
        <v>147</v>
      </c>
    </row>
    <row r="776" spans="1:11" x14ac:dyDescent="0.25">
      <c r="A776" s="106"/>
      <c r="B776" s="114" t="s">
        <v>148</v>
      </c>
      <c r="C776" s="182"/>
      <c r="D776" s="183">
        <v>61.2</v>
      </c>
      <c r="E776" s="108">
        <v>60</v>
      </c>
      <c r="F776" s="109"/>
      <c r="G776" s="110"/>
      <c r="H776" s="109"/>
      <c r="I776" s="110"/>
      <c r="J776" s="184"/>
      <c r="K776" s="185"/>
    </row>
    <row r="777" spans="1:11" ht="24.75" x14ac:dyDescent="0.25">
      <c r="A777" s="547" t="s">
        <v>276</v>
      </c>
      <c r="B777" s="548"/>
      <c r="C777" s="549" t="s">
        <v>427</v>
      </c>
      <c r="D777" s="550"/>
      <c r="E777" s="551"/>
      <c r="F777" s="540">
        <v>4.1900000000000004</v>
      </c>
      <c r="G777" s="551">
        <v>6.44</v>
      </c>
      <c r="H777" s="550">
        <v>9.9</v>
      </c>
      <c r="I777" s="540">
        <v>114</v>
      </c>
      <c r="J777" s="552">
        <v>8.14</v>
      </c>
      <c r="K777" s="553" t="s">
        <v>449</v>
      </c>
    </row>
    <row r="778" spans="1:11" x14ac:dyDescent="0.25">
      <c r="A778" s="547"/>
      <c r="B778" s="555" t="s">
        <v>59</v>
      </c>
      <c r="C778" s="549"/>
      <c r="D778" s="550">
        <v>30.98</v>
      </c>
      <c r="E778" s="551">
        <v>22.8</v>
      </c>
      <c r="F778" s="540"/>
      <c r="G778" s="551"/>
      <c r="H778" s="550"/>
      <c r="I778" s="540"/>
      <c r="J778" s="552"/>
      <c r="K778" s="553"/>
    </row>
    <row r="779" spans="1:11" x14ac:dyDescent="0.25">
      <c r="A779" s="547"/>
      <c r="B779" s="555" t="s">
        <v>63</v>
      </c>
      <c r="C779" s="549"/>
      <c r="D779" s="550">
        <v>2.38</v>
      </c>
      <c r="E779" s="551">
        <v>2</v>
      </c>
      <c r="F779" s="540"/>
      <c r="G779" s="551"/>
      <c r="H779" s="550"/>
      <c r="I779" s="540"/>
      <c r="J779" s="552"/>
      <c r="K779" s="553"/>
    </row>
    <row r="780" spans="1:11" x14ac:dyDescent="0.25">
      <c r="A780" s="547"/>
      <c r="B780" s="555" t="s">
        <v>30</v>
      </c>
      <c r="C780" s="549"/>
      <c r="D780" s="550">
        <v>2.2999999999999998</v>
      </c>
      <c r="E780" s="551">
        <v>2</v>
      </c>
      <c r="F780" s="540"/>
      <c r="G780" s="551"/>
      <c r="H780" s="550"/>
      <c r="I780" s="540"/>
      <c r="J780" s="552"/>
      <c r="K780" s="553"/>
    </row>
    <row r="781" spans="1:11" x14ac:dyDescent="0.25">
      <c r="A781" s="547"/>
      <c r="B781" s="555" t="s">
        <v>278</v>
      </c>
      <c r="C781" s="549"/>
      <c r="D781" s="550">
        <v>2.2999999999999998</v>
      </c>
      <c r="E781" s="551">
        <v>2.2999999999999998</v>
      </c>
      <c r="F781" s="540"/>
      <c r="G781" s="551"/>
      <c r="H781" s="550"/>
      <c r="I781" s="540"/>
      <c r="J781" s="552"/>
      <c r="K781" s="553"/>
    </row>
    <row r="782" spans="1:11" x14ac:dyDescent="0.25">
      <c r="A782" s="547"/>
      <c r="B782" s="555" t="s">
        <v>241</v>
      </c>
      <c r="C782" s="549"/>
      <c r="D782" s="550"/>
      <c r="E782" s="551">
        <v>26.8</v>
      </c>
      <c r="F782" s="540"/>
      <c r="G782" s="551"/>
      <c r="H782" s="550"/>
      <c r="I782" s="540"/>
      <c r="J782" s="552"/>
      <c r="K782" s="553"/>
    </row>
    <row r="783" spans="1:11" x14ac:dyDescent="0.25">
      <c r="A783" s="547"/>
      <c r="B783" s="548" t="s">
        <v>72</v>
      </c>
      <c r="C783" s="549"/>
      <c r="D783" s="550">
        <v>20</v>
      </c>
      <c r="E783" s="551">
        <v>16</v>
      </c>
      <c r="F783" s="540"/>
      <c r="G783" s="540"/>
      <c r="H783" s="540"/>
      <c r="I783" s="540"/>
      <c r="J783" s="552"/>
      <c r="K783" s="553"/>
    </row>
    <row r="784" spans="1:11" x14ac:dyDescent="0.25">
      <c r="A784" s="547"/>
      <c r="B784" s="555" t="s">
        <v>60</v>
      </c>
      <c r="C784" s="549"/>
      <c r="D784" s="550">
        <v>66.8</v>
      </c>
      <c r="E784" s="551">
        <v>40</v>
      </c>
      <c r="F784" s="540"/>
      <c r="G784" s="551"/>
      <c r="H784" s="550"/>
      <c r="I784" s="540"/>
      <c r="J784" s="552"/>
      <c r="K784" s="553"/>
    </row>
    <row r="785" spans="1:11" x14ac:dyDescent="0.25">
      <c r="A785" s="547"/>
      <c r="B785" s="548" t="s">
        <v>62</v>
      </c>
      <c r="C785" s="549"/>
      <c r="D785" s="550">
        <v>10.64</v>
      </c>
      <c r="E785" s="551">
        <v>8</v>
      </c>
      <c r="F785" s="540"/>
      <c r="G785" s="551"/>
      <c r="H785" s="550"/>
      <c r="I785" s="540"/>
      <c r="J785" s="552"/>
      <c r="K785" s="553"/>
    </row>
    <row r="786" spans="1:11" x14ac:dyDescent="0.25">
      <c r="A786" s="547"/>
      <c r="B786" s="555" t="s">
        <v>63</v>
      </c>
      <c r="C786" s="549"/>
      <c r="D786" s="550">
        <v>9.52</v>
      </c>
      <c r="E786" s="551">
        <v>8</v>
      </c>
      <c r="F786" s="540"/>
      <c r="G786" s="551"/>
      <c r="H786" s="550"/>
      <c r="I786" s="540"/>
      <c r="J786" s="552"/>
      <c r="K786" s="553"/>
    </row>
    <row r="787" spans="1:11" x14ac:dyDescent="0.25">
      <c r="A787" s="547"/>
      <c r="B787" s="555" t="s">
        <v>64</v>
      </c>
      <c r="C787" s="549"/>
      <c r="D787" s="550">
        <v>4</v>
      </c>
      <c r="E787" s="551">
        <v>4</v>
      </c>
      <c r="F787" s="540"/>
      <c r="G787" s="551"/>
      <c r="H787" s="550"/>
      <c r="I787" s="540"/>
      <c r="J787" s="552"/>
      <c r="K787" s="553"/>
    </row>
    <row r="788" spans="1:11" x14ac:dyDescent="0.25">
      <c r="A788" s="547"/>
      <c r="B788" s="555" t="s">
        <v>31</v>
      </c>
      <c r="C788" s="549"/>
      <c r="D788" s="550">
        <v>1</v>
      </c>
      <c r="E788" s="551">
        <v>1</v>
      </c>
      <c r="F788" s="540"/>
      <c r="G788" s="551"/>
      <c r="H788" s="550"/>
      <c r="I788" s="540"/>
      <c r="J788" s="552"/>
      <c r="K788" s="553"/>
    </row>
    <row r="789" spans="1:11" x14ac:dyDescent="0.25">
      <c r="A789" s="547"/>
      <c r="B789" s="555" t="s">
        <v>279</v>
      </c>
      <c r="C789" s="549"/>
      <c r="D789" s="550">
        <v>152</v>
      </c>
      <c r="E789" s="551">
        <v>152</v>
      </c>
      <c r="F789" s="540"/>
      <c r="G789" s="551"/>
      <c r="H789" s="550"/>
      <c r="I789" s="540"/>
      <c r="J789" s="576"/>
      <c r="K789" s="553"/>
    </row>
    <row r="790" spans="1:11" x14ac:dyDescent="0.25">
      <c r="A790" s="547"/>
      <c r="B790" s="555" t="s">
        <v>134</v>
      </c>
      <c r="C790" s="549"/>
      <c r="D790" s="550">
        <v>6</v>
      </c>
      <c r="E790" s="551">
        <v>6</v>
      </c>
      <c r="F790" s="540"/>
      <c r="G790" s="551"/>
      <c r="H790" s="550"/>
      <c r="I790" s="540"/>
      <c r="J790" s="576"/>
      <c r="K790" s="553"/>
    </row>
    <row r="791" spans="1:11" ht="24.75" x14ac:dyDescent="0.25">
      <c r="A791" s="547" t="s">
        <v>280</v>
      </c>
      <c r="B791" s="548"/>
      <c r="C791" s="549">
        <v>80</v>
      </c>
      <c r="D791" s="550"/>
      <c r="E791" s="551"/>
      <c r="F791" s="550">
        <v>10.199999999999999</v>
      </c>
      <c r="G791" s="551">
        <v>4.9000000000000004</v>
      </c>
      <c r="H791" s="550">
        <v>1</v>
      </c>
      <c r="I791" s="540">
        <v>89</v>
      </c>
      <c r="J791" s="552">
        <v>0.14000000000000001</v>
      </c>
      <c r="K791" s="553" t="s">
        <v>281</v>
      </c>
    </row>
    <row r="792" spans="1:11" x14ac:dyDescent="0.25">
      <c r="A792" s="547"/>
      <c r="B792" s="555" t="s">
        <v>113</v>
      </c>
      <c r="C792" s="549"/>
      <c r="D792" s="550">
        <v>78.75</v>
      </c>
      <c r="E792" s="551">
        <v>63</v>
      </c>
      <c r="F792" s="550"/>
      <c r="G792" s="551"/>
      <c r="H792" s="550"/>
      <c r="I792" s="540"/>
      <c r="J792" s="552"/>
      <c r="K792" s="553"/>
    </row>
    <row r="793" spans="1:11" x14ac:dyDescent="0.25">
      <c r="A793" s="547"/>
      <c r="B793" s="555" t="s">
        <v>68</v>
      </c>
      <c r="C793" s="549"/>
      <c r="D793" s="550">
        <v>11</v>
      </c>
      <c r="E793" s="551">
        <v>11</v>
      </c>
      <c r="F793" s="550"/>
      <c r="G793" s="551"/>
      <c r="H793" s="550"/>
      <c r="I793" s="540"/>
      <c r="J793" s="576"/>
      <c r="K793" s="553"/>
    </row>
    <row r="794" spans="1:11" x14ac:dyDescent="0.25">
      <c r="A794" s="547"/>
      <c r="B794" s="555" t="s">
        <v>30</v>
      </c>
      <c r="C794" s="549"/>
      <c r="D794" s="550">
        <v>13.4</v>
      </c>
      <c r="E794" s="551">
        <v>12</v>
      </c>
      <c r="F794" s="550"/>
      <c r="G794" s="551"/>
      <c r="H794" s="550"/>
      <c r="I794" s="540"/>
      <c r="J794" s="576"/>
      <c r="K794" s="553"/>
    </row>
    <row r="795" spans="1:11" x14ac:dyDescent="0.25">
      <c r="A795" s="547"/>
      <c r="B795" s="555" t="s">
        <v>77</v>
      </c>
      <c r="C795" s="549"/>
      <c r="D795" s="550">
        <v>10</v>
      </c>
      <c r="E795" s="551">
        <v>10</v>
      </c>
      <c r="F795" s="550"/>
      <c r="G795" s="551"/>
      <c r="H795" s="550"/>
      <c r="I795" s="551"/>
      <c r="J795" s="736"/>
      <c r="K795" s="553"/>
    </row>
    <row r="796" spans="1:11" x14ac:dyDescent="0.25">
      <c r="A796" s="547"/>
      <c r="B796" s="555" t="s">
        <v>69</v>
      </c>
      <c r="C796" s="549"/>
      <c r="D796" s="550">
        <v>6</v>
      </c>
      <c r="E796" s="551">
        <v>6</v>
      </c>
      <c r="F796" s="550"/>
      <c r="G796" s="551"/>
      <c r="H796" s="550"/>
      <c r="I796" s="551"/>
      <c r="J796" s="736"/>
      <c r="K796" s="553"/>
    </row>
    <row r="797" spans="1:11" x14ac:dyDescent="0.25">
      <c r="A797" s="547"/>
      <c r="B797" s="555" t="s">
        <v>31</v>
      </c>
      <c r="C797" s="549"/>
      <c r="D797" s="550">
        <v>0.6</v>
      </c>
      <c r="E797" s="551">
        <v>0.6</v>
      </c>
      <c r="F797" s="550"/>
      <c r="G797" s="551"/>
      <c r="H797" s="550"/>
      <c r="I797" s="551"/>
      <c r="J797" s="736"/>
      <c r="K797" s="553"/>
    </row>
    <row r="798" spans="1:11" x14ac:dyDescent="0.25">
      <c r="A798" s="547"/>
      <c r="B798" s="555" t="s">
        <v>241</v>
      </c>
      <c r="C798" s="549"/>
      <c r="D798" s="550"/>
      <c r="E798" s="551">
        <v>98</v>
      </c>
      <c r="F798" s="550"/>
      <c r="G798" s="551"/>
      <c r="H798" s="550"/>
      <c r="I798" s="551"/>
      <c r="J798" s="736"/>
      <c r="K798" s="553"/>
    </row>
    <row r="799" spans="1:11" x14ac:dyDescent="0.25">
      <c r="A799" s="547"/>
      <c r="B799" s="555" t="s">
        <v>64</v>
      </c>
      <c r="C799" s="549"/>
      <c r="D799" s="550">
        <v>3</v>
      </c>
      <c r="E799" s="551">
        <v>3</v>
      </c>
      <c r="F799" s="550"/>
      <c r="G799" s="551"/>
      <c r="H799" s="550"/>
      <c r="I799" s="551"/>
      <c r="J799" s="736"/>
      <c r="K799" s="553"/>
    </row>
    <row r="800" spans="1:11" ht="24.75" x14ac:dyDescent="0.25">
      <c r="A800" s="547" t="s">
        <v>213</v>
      </c>
      <c r="B800" s="555"/>
      <c r="C800" s="549">
        <v>100</v>
      </c>
      <c r="D800" s="550"/>
      <c r="E800" s="551"/>
      <c r="F800" s="550">
        <v>2</v>
      </c>
      <c r="G800" s="551">
        <v>3</v>
      </c>
      <c r="H800" s="550">
        <v>14</v>
      </c>
      <c r="I800" s="540">
        <v>91</v>
      </c>
      <c r="J800" s="552">
        <v>6.95</v>
      </c>
      <c r="K800" s="553" t="s">
        <v>214</v>
      </c>
    </row>
    <row r="801" spans="1:11" x14ac:dyDescent="0.25">
      <c r="A801" s="547"/>
      <c r="B801" s="555" t="s">
        <v>60</v>
      </c>
      <c r="C801" s="549"/>
      <c r="D801" s="550">
        <v>143.28</v>
      </c>
      <c r="E801" s="551">
        <v>85.8</v>
      </c>
      <c r="F801" s="550"/>
      <c r="G801" s="551"/>
      <c r="H801" s="550"/>
      <c r="I801" s="540"/>
      <c r="J801" s="552"/>
      <c r="K801" s="553"/>
    </row>
    <row r="802" spans="1:11" x14ac:dyDescent="0.25">
      <c r="A802" s="547"/>
      <c r="B802" s="555" t="s">
        <v>32</v>
      </c>
      <c r="C802" s="549"/>
      <c r="D802" s="550">
        <v>15.8</v>
      </c>
      <c r="E802" s="551">
        <v>15</v>
      </c>
      <c r="F802" s="550"/>
      <c r="G802" s="551"/>
      <c r="H802" s="550"/>
      <c r="I802" s="540"/>
      <c r="J802" s="552"/>
      <c r="K802" s="553"/>
    </row>
    <row r="803" spans="1:11" x14ac:dyDescent="0.25">
      <c r="A803" s="547"/>
      <c r="B803" s="555" t="s">
        <v>34</v>
      </c>
      <c r="C803" s="549"/>
      <c r="D803" s="550">
        <v>3</v>
      </c>
      <c r="E803" s="551">
        <v>3</v>
      </c>
      <c r="F803" s="550"/>
      <c r="G803" s="551"/>
      <c r="H803" s="550"/>
      <c r="I803" s="540"/>
      <c r="J803" s="552"/>
      <c r="K803" s="553"/>
    </row>
    <row r="804" spans="1:11" x14ac:dyDescent="0.25">
      <c r="A804" s="547"/>
      <c r="B804" s="555" t="s">
        <v>31</v>
      </c>
      <c r="C804" s="549"/>
      <c r="D804" s="550">
        <v>0.9</v>
      </c>
      <c r="E804" s="551">
        <v>0.9</v>
      </c>
      <c r="F804" s="550"/>
      <c r="G804" s="551"/>
      <c r="H804" s="550"/>
      <c r="I804" s="540"/>
      <c r="J804" s="552"/>
      <c r="K804" s="553"/>
    </row>
    <row r="805" spans="1:11" ht="24.75" x14ac:dyDescent="0.25">
      <c r="A805" s="557" t="s">
        <v>450</v>
      </c>
      <c r="B805" s="548"/>
      <c r="C805" s="568">
        <v>150</v>
      </c>
      <c r="D805" s="641"/>
      <c r="E805" s="641"/>
      <c r="F805" s="540">
        <v>0.1</v>
      </c>
      <c r="G805" s="551">
        <v>0.1</v>
      </c>
      <c r="H805" s="551">
        <v>11.8</v>
      </c>
      <c r="I805" s="551">
        <v>48</v>
      </c>
      <c r="J805" s="550">
        <v>1.2</v>
      </c>
      <c r="K805" s="553" t="s">
        <v>451</v>
      </c>
    </row>
    <row r="806" spans="1:11" x14ac:dyDescent="0.25">
      <c r="A806" s="557"/>
      <c r="B806" s="548" t="s">
        <v>409</v>
      </c>
      <c r="C806" s="568"/>
      <c r="D806" s="641">
        <v>34</v>
      </c>
      <c r="E806" s="641">
        <v>30</v>
      </c>
      <c r="F806" s="540"/>
      <c r="G806" s="540"/>
      <c r="H806" s="551"/>
      <c r="I806" s="551"/>
      <c r="J806" s="693"/>
      <c r="K806" s="553"/>
    </row>
    <row r="807" spans="1:11" x14ac:dyDescent="0.25">
      <c r="A807" s="557"/>
      <c r="B807" s="548" t="s">
        <v>77</v>
      </c>
      <c r="C807" s="568"/>
      <c r="D807" s="641">
        <v>129</v>
      </c>
      <c r="E807" s="641">
        <v>129</v>
      </c>
      <c r="F807" s="540"/>
      <c r="G807" s="540"/>
      <c r="H807" s="551"/>
      <c r="I807" s="551"/>
      <c r="J807" s="693"/>
      <c r="K807" s="553"/>
    </row>
    <row r="808" spans="1:11" x14ac:dyDescent="0.25">
      <c r="A808" s="557"/>
      <c r="B808" s="548" t="s">
        <v>82</v>
      </c>
      <c r="C808" s="568"/>
      <c r="D808" s="641">
        <v>10</v>
      </c>
      <c r="E808" s="641">
        <v>10</v>
      </c>
      <c r="F808" s="540"/>
      <c r="G808" s="540"/>
      <c r="H808" s="551"/>
      <c r="I808" s="551"/>
      <c r="J808" s="693"/>
      <c r="K808" s="553"/>
    </row>
    <row r="809" spans="1:11" ht="15.75" thickBot="1" x14ac:dyDescent="0.3">
      <c r="A809" s="528" t="s">
        <v>78</v>
      </c>
      <c r="B809" s="583"/>
      <c r="C809" s="643">
        <v>37.5</v>
      </c>
      <c r="D809" s="532">
        <v>37.5</v>
      </c>
      <c r="E809" s="532">
        <v>37.5</v>
      </c>
      <c r="F809" s="577">
        <v>1.8</v>
      </c>
      <c r="G809" s="577">
        <v>0.4</v>
      </c>
      <c r="H809" s="577">
        <v>18</v>
      </c>
      <c r="I809" s="577">
        <v>82.5</v>
      </c>
      <c r="J809" s="568"/>
      <c r="K809" s="546"/>
    </row>
    <row r="810" spans="1:11" ht="15.75" thickBot="1" x14ac:dyDescent="0.3">
      <c r="A810" s="562" t="s">
        <v>48</v>
      </c>
      <c r="B810" s="537"/>
      <c r="C810" s="677">
        <v>653.5</v>
      </c>
      <c r="D810" s="653"/>
      <c r="E810" s="563"/>
      <c r="F810" s="588">
        <f>SUM(F774:F809)</f>
        <v>19.040000000000003</v>
      </c>
      <c r="G810" s="588">
        <f>SUM(G774:G809)</f>
        <v>14.9</v>
      </c>
      <c r="H810" s="588">
        <f>SUM(H774:H809)</f>
        <v>63.2</v>
      </c>
      <c r="I810" s="588">
        <f>SUM(I774:I809)</f>
        <v>462.78999999999996</v>
      </c>
      <c r="J810" s="588">
        <f>SUM(J774:J809)</f>
        <v>18.330000000000002</v>
      </c>
      <c r="K810" s="537"/>
    </row>
    <row r="811" spans="1:11" x14ac:dyDescent="0.25">
      <c r="A811" s="509"/>
      <c r="B811" s="538" t="s">
        <v>79</v>
      </c>
      <c r="C811" s="539"/>
      <c r="D811" s="661"/>
      <c r="E811" s="513"/>
      <c r="F811" s="539"/>
      <c r="G811" s="573"/>
      <c r="H811" s="539"/>
      <c r="I811" s="666"/>
      <c r="J811" s="545"/>
      <c r="K811" s="546"/>
    </row>
    <row r="812" spans="1:11" x14ac:dyDescent="0.25">
      <c r="A812" s="569" t="s">
        <v>46</v>
      </c>
      <c r="B812" s="555"/>
      <c r="C812" s="549">
        <v>70</v>
      </c>
      <c r="D812" s="560">
        <v>79.8</v>
      </c>
      <c r="E812" s="554">
        <v>70</v>
      </c>
      <c r="F812" s="554">
        <v>1.1299999999999999</v>
      </c>
      <c r="G812" s="540">
        <v>0.38</v>
      </c>
      <c r="H812" s="551">
        <v>11.5</v>
      </c>
      <c r="I812" s="567">
        <v>54.3</v>
      </c>
      <c r="J812" s="552">
        <v>7.5</v>
      </c>
      <c r="K812" s="546" t="s">
        <v>47</v>
      </c>
    </row>
    <row r="813" spans="1:11" x14ac:dyDescent="0.25">
      <c r="A813" s="584" t="s">
        <v>166</v>
      </c>
      <c r="B813" s="548"/>
      <c r="C813" s="549">
        <v>150</v>
      </c>
      <c r="D813" s="540"/>
      <c r="E813" s="551"/>
      <c r="F813" s="549">
        <v>4.3499999999999996</v>
      </c>
      <c r="G813" s="585">
        <v>3.75</v>
      </c>
      <c r="H813" s="585">
        <v>6</v>
      </c>
      <c r="I813" s="567">
        <v>75</v>
      </c>
      <c r="J813" s="568">
        <v>1.05</v>
      </c>
      <c r="K813" s="553"/>
    </row>
    <row r="814" spans="1:11" x14ac:dyDescent="0.25">
      <c r="A814" s="584"/>
      <c r="B814" s="548" t="s">
        <v>167</v>
      </c>
      <c r="C814" s="549"/>
      <c r="D814" s="540">
        <v>155</v>
      </c>
      <c r="E814" s="551">
        <v>150</v>
      </c>
      <c r="F814" s="549"/>
      <c r="G814" s="586"/>
      <c r="H814" s="585"/>
      <c r="I814" s="587"/>
      <c r="J814" s="568"/>
      <c r="K814" s="553"/>
    </row>
    <row r="815" spans="1:11" ht="24.75" x14ac:dyDescent="0.25">
      <c r="A815" s="569" t="s">
        <v>282</v>
      </c>
      <c r="B815" s="555"/>
      <c r="C815" s="549" t="s">
        <v>452</v>
      </c>
      <c r="D815" s="550"/>
      <c r="E815" s="551"/>
      <c r="F815" s="560">
        <v>2.9</v>
      </c>
      <c r="G815" s="551">
        <v>5</v>
      </c>
      <c r="H815" s="550">
        <v>20.7</v>
      </c>
      <c r="I815" s="567">
        <v>139</v>
      </c>
      <c r="J815" s="552">
        <v>4</v>
      </c>
      <c r="K815" s="546" t="s">
        <v>453</v>
      </c>
    </row>
    <row r="816" spans="1:11" x14ac:dyDescent="0.25">
      <c r="A816" s="569"/>
      <c r="B816" s="555" t="s">
        <v>60</v>
      </c>
      <c r="C816" s="549"/>
      <c r="D816" s="550">
        <v>45.09</v>
      </c>
      <c r="E816" s="551">
        <v>27</v>
      </c>
      <c r="F816" s="560"/>
      <c r="G816" s="551"/>
      <c r="H816" s="550"/>
      <c r="I816" s="540"/>
      <c r="J816" s="552"/>
      <c r="K816" s="546"/>
    </row>
    <row r="817" spans="1:11" x14ac:dyDescent="0.25">
      <c r="A817" s="569"/>
      <c r="B817" s="555" t="s">
        <v>62</v>
      </c>
      <c r="C817" s="549"/>
      <c r="D817" s="550">
        <v>37.24</v>
      </c>
      <c r="E817" s="551">
        <v>28</v>
      </c>
      <c r="F817" s="560"/>
      <c r="G817" s="551"/>
      <c r="H817" s="550"/>
      <c r="I817" s="567"/>
      <c r="J817" s="552"/>
      <c r="K817" s="546"/>
    </row>
    <row r="818" spans="1:11" x14ac:dyDescent="0.25">
      <c r="A818" s="569"/>
      <c r="B818" s="555" t="s">
        <v>72</v>
      </c>
      <c r="C818" s="549"/>
      <c r="D818" s="550">
        <v>52.25</v>
      </c>
      <c r="E818" s="551">
        <v>41.8</v>
      </c>
      <c r="F818" s="560"/>
      <c r="G818" s="551"/>
      <c r="H818" s="550"/>
      <c r="I818" s="567"/>
      <c r="J818" s="552"/>
      <c r="K818" s="546"/>
    </row>
    <row r="819" spans="1:11" x14ac:dyDescent="0.25">
      <c r="A819" s="569"/>
      <c r="B819" s="555" t="s">
        <v>31</v>
      </c>
      <c r="C819" s="549"/>
      <c r="D819" s="550">
        <v>0.5</v>
      </c>
      <c r="E819" s="551">
        <v>0.5</v>
      </c>
      <c r="F819" s="560"/>
      <c r="G819" s="551"/>
      <c r="H819" s="550"/>
      <c r="I819" s="567"/>
      <c r="J819" s="552"/>
      <c r="K819" s="546"/>
    </row>
    <row r="820" spans="1:11" x14ac:dyDescent="0.25">
      <c r="A820" s="569"/>
      <c r="B820" s="569" t="s">
        <v>117</v>
      </c>
      <c r="C820" s="549"/>
      <c r="D820" s="550"/>
      <c r="E820" s="551"/>
      <c r="F820" s="560"/>
      <c r="G820" s="551"/>
      <c r="H820" s="550"/>
      <c r="I820" s="567"/>
      <c r="J820" s="552"/>
      <c r="K820" s="546"/>
    </row>
    <row r="821" spans="1:11" x14ac:dyDescent="0.25">
      <c r="A821" s="569"/>
      <c r="B821" s="555" t="s">
        <v>32</v>
      </c>
      <c r="C821" s="549"/>
      <c r="D821" s="550">
        <v>15</v>
      </c>
      <c r="E821" s="551">
        <v>15</v>
      </c>
      <c r="F821" s="560"/>
      <c r="G821" s="551"/>
      <c r="H821" s="550"/>
      <c r="I821" s="567"/>
      <c r="J821" s="552"/>
      <c r="K821" s="546"/>
    </row>
    <row r="822" spans="1:11" x14ac:dyDescent="0.25">
      <c r="A822" s="569"/>
      <c r="B822" s="555" t="s">
        <v>34</v>
      </c>
      <c r="C822" s="549"/>
      <c r="D822" s="550">
        <v>1.6</v>
      </c>
      <c r="E822" s="551">
        <v>1.6</v>
      </c>
      <c r="F822" s="560"/>
      <c r="G822" s="551"/>
      <c r="H822" s="550"/>
      <c r="I822" s="567"/>
      <c r="J822" s="552"/>
      <c r="K822" s="546"/>
    </row>
    <row r="823" spans="1:11" x14ac:dyDescent="0.25">
      <c r="A823" s="569"/>
      <c r="B823" s="555" t="s">
        <v>73</v>
      </c>
      <c r="C823" s="549"/>
      <c r="D823" s="550">
        <v>1.6</v>
      </c>
      <c r="E823" s="551">
        <v>1.6</v>
      </c>
      <c r="F823" s="560"/>
      <c r="G823" s="551"/>
      <c r="H823" s="550"/>
      <c r="I823" s="567"/>
      <c r="J823" s="552"/>
      <c r="K823" s="546"/>
    </row>
    <row r="824" spans="1:11" x14ac:dyDescent="0.25">
      <c r="A824" s="569"/>
      <c r="B824" s="555" t="s">
        <v>40</v>
      </c>
      <c r="C824" s="549"/>
      <c r="D824" s="550">
        <v>15</v>
      </c>
      <c r="E824" s="551">
        <v>15</v>
      </c>
      <c r="F824" s="560"/>
      <c r="G824" s="551"/>
      <c r="H824" s="550"/>
      <c r="I824" s="567"/>
      <c r="J824" s="552"/>
      <c r="K824" s="546"/>
    </row>
    <row r="825" spans="1:11" x14ac:dyDescent="0.25">
      <c r="A825" s="569"/>
      <c r="B825" s="555" t="s">
        <v>39</v>
      </c>
      <c r="C825" s="549"/>
      <c r="D825" s="550">
        <v>0.3</v>
      </c>
      <c r="E825" s="551">
        <v>0.3</v>
      </c>
      <c r="F825" s="560"/>
      <c r="G825" s="551"/>
      <c r="H825" s="550"/>
      <c r="I825" s="567"/>
      <c r="J825" s="552"/>
      <c r="K825" s="546"/>
    </row>
    <row r="826" spans="1:11" x14ac:dyDescent="0.25">
      <c r="A826" s="569"/>
      <c r="B826" s="555" t="s">
        <v>31</v>
      </c>
      <c r="C826" s="549"/>
      <c r="D826" s="550">
        <v>0.3</v>
      </c>
      <c r="E826" s="551">
        <v>0.3</v>
      </c>
      <c r="F826" s="560"/>
      <c r="G826" s="551"/>
      <c r="H826" s="550"/>
      <c r="I826" s="567"/>
      <c r="J826" s="552"/>
      <c r="K826" s="546"/>
    </row>
    <row r="827" spans="1:11" x14ac:dyDescent="0.25">
      <c r="A827" s="557" t="s">
        <v>171</v>
      </c>
      <c r="B827" s="624"/>
      <c r="C827" s="549">
        <v>36</v>
      </c>
      <c r="D827" s="540">
        <v>36</v>
      </c>
      <c r="E827" s="551">
        <v>36</v>
      </c>
      <c r="F827" s="551">
        <v>2.2000000000000002</v>
      </c>
      <c r="G827" s="550">
        <v>8</v>
      </c>
      <c r="H827" s="551">
        <v>12</v>
      </c>
      <c r="I827" s="550">
        <v>129</v>
      </c>
      <c r="J827" s="552"/>
      <c r="K827" s="553"/>
    </row>
    <row r="828" spans="1:11" x14ac:dyDescent="0.25">
      <c r="A828" s="242" t="s">
        <v>35</v>
      </c>
      <c r="B828" s="243"/>
      <c r="C828" s="244" t="s">
        <v>412</v>
      </c>
      <c r="D828" s="245"/>
      <c r="E828" s="246"/>
      <c r="F828" s="247">
        <v>2.1</v>
      </c>
      <c r="G828" s="248">
        <v>1.6</v>
      </c>
      <c r="H828" s="249">
        <v>9.5</v>
      </c>
      <c r="I828" s="248">
        <v>61</v>
      </c>
      <c r="J828" s="247">
        <v>0.93</v>
      </c>
      <c r="K828" s="140" t="s">
        <v>37</v>
      </c>
    </row>
    <row r="829" spans="1:11" x14ac:dyDescent="0.25">
      <c r="A829" s="242"/>
      <c r="B829" s="243" t="s">
        <v>38</v>
      </c>
      <c r="C829" s="250"/>
      <c r="D829" s="251">
        <v>0.35</v>
      </c>
      <c r="E829" s="244">
        <v>0.35</v>
      </c>
      <c r="F829" s="247"/>
      <c r="G829" s="247"/>
      <c r="H829" s="248"/>
      <c r="I829" s="248"/>
      <c r="J829" s="247"/>
      <c r="K829" s="140"/>
    </row>
    <row r="830" spans="1:11" x14ac:dyDescent="0.25">
      <c r="A830" s="242"/>
      <c r="B830" s="243" t="s">
        <v>39</v>
      </c>
      <c r="C830" s="250"/>
      <c r="D830" s="251">
        <v>5</v>
      </c>
      <c r="E830" s="244">
        <v>5</v>
      </c>
      <c r="F830" s="247"/>
      <c r="G830" s="247"/>
      <c r="H830" s="248"/>
      <c r="I830" s="247"/>
      <c r="J830" s="247"/>
      <c r="K830" s="140"/>
    </row>
    <row r="831" spans="1:11" x14ac:dyDescent="0.25">
      <c r="A831" s="242"/>
      <c r="B831" s="252" t="s">
        <v>32</v>
      </c>
      <c r="C831" s="250"/>
      <c r="D831" s="251">
        <v>73.599999999999994</v>
      </c>
      <c r="E831" s="244">
        <v>72</v>
      </c>
      <c r="F831" s="247"/>
      <c r="G831" s="247"/>
      <c r="H831" s="248"/>
      <c r="I831" s="247"/>
      <c r="J831" s="247"/>
      <c r="K831" s="140"/>
    </row>
    <row r="832" spans="1:11" x14ac:dyDescent="0.25">
      <c r="A832" s="242"/>
      <c r="B832" s="243" t="s">
        <v>40</v>
      </c>
      <c r="C832" s="250"/>
      <c r="D832" s="251">
        <v>48</v>
      </c>
      <c r="E832" s="244">
        <v>48</v>
      </c>
      <c r="F832" s="247"/>
      <c r="G832" s="247"/>
      <c r="H832" s="248"/>
      <c r="I832" s="247"/>
      <c r="J832" s="247"/>
      <c r="K832" s="140"/>
    </row>
    <row r="833" spans="1:11" ht="15.75" thickBot="1" x14ac:dyDescent="0.3">
      <c r="A833" s="584" t="s">
        <v>68</v>
      </c>
      <c r="B833" s="548"/>
      <c r="C833" s="549">
        <v>30</v>
      </c>
      <c r="D833" s="551">
        <v>30</v>
      </c>
      <c r="E833" s="556">
        <v>30</v>
      </c>
      <c r="F833" s="549">
        <v>1.5</v>
      </c>
      <c r="G833" s="586">
        <v>0.3</v>
      </c>
      <c r="H833" s="585">
        <v>14.4</v>
      </c>
      <c r="I833" s="587">
        <v>66</v>
      </c>
      <c r="J833" s="568">
        <v>0</v>
      </c>
      <c r="K833" s="546"/>
    </row>
    <row r="834" spans="1:11" ht="15.75" thickBot="1" x14ac:dyDescent="0.3">
      <c r="A834" s="562" t="s">
        <v>48</v>
      </c>
      <c r="B834" s="580"/>
      <c r="C834" s="533">
        <v>571</v>
      </c>
      <c r="D834" s="563"/>
      <c r="E834" s="563"/>
      <c r="F834" s="588">
        <f>SUM(F811:F833)</f>
        <v>14.179999999999998</v>
      </c>
      <c r="G834" s="588">
        <f>SUM(G811:G833)</f>
        <v>19.03</v>
      </c>
      <c r="H834" s="588">
        <f>SUM(H811:H833)</f>
        <v>74.100000000000009</v>
      </c>
      <c r="I834" s="588">
        <f>SUM(I811:I833)</f>
        <v>524.29999999999995</v>
      </c>
      <c r="J834" s="588">
        <f>SUM(J811:J833)</f>
        <v>13.48</v>
      </c>
      <c r="K834" s="537"/>
    </row>
    <row r="835" spans="1:11" ht="15.75" thickBot="1" x14ac:dyDescent="0.3">
      <c r="A835" s="569"/>
      <c r="B835" s="624"/>
      <c r="C835" s="533"/>
      <c r="D835" s="563"/>
      <c r="E835" s="563"/>
      <c r="F835" s="533"/>
      <c r="G835" s="533"/>
      <c r="H835" s="533"/>
      <c r="I835" s="737"/>
      <c r="J835" s="536"/>
      <c r="K835" s="546"/>
    </row>
    <row r="836" spans="1:11" ht="15.75" thickBot="1" x14ac:dyDescent="0.3">
      <c r="A836" s="597" t="s">
        <v>94</v>
      </c>
      <c r="B836" s="598"/>
      <c r="C836" s="654">
        <f>C770+C773+C810+C834</f>
        <v>1734.5</v>
      </c>
      <c r="D836" s="600"/>
      <c r="E836" s="601"/>
      <c r="F836" s="738">
        <f>F770+F773+F810+F834</f>
        <v>42.966666666666669</v>
      </c>
      <c r="G836" s="738">
        <f>G770+G773+G810+G834</f>
        <v>46.921666666666667</v>
      </c>
      <c r="H836" s="738">
        <f>H770+H773+H810+H834</f>
        <v>204.93</v>
      </c>
      <c r="I836" s="738">
        <f>I770+I773+I810+I834</f>
        <v>1414.09</v>
      </c>
      <c r="J836" s="738">
        <f>J770+J773+J810+J834</f>
        <v>33.72</v>
      </c>
      <c r="K836" s="692"/>
    </row>
    <row r="837" spans="1:11" x14ac:dyDescent="0.25">
      <c r="A837" s="501"/>
      <c r="B837" s="624"/>
      <c r="C837" s="604"/>
      <c r="D837" s="605"/>
      <c r="E837" s="550"/>
      <c r="F837" s="657"/>
      <c r="G837" s="658"/>
      <c r="H837" s="658"/>
      <c r="I837" s="659"/>
      <c r="J837" s="703"/>
      <c r="K837" s="510"/>
    </row>
    <row r="838" spans="1:11" x14ac:dyDescent="0.25">
      <c r="A838" s="569"/>
      <c r="B838" s="548"/>
      <c r="C838" s="739"/>
      <c r="D838" s="575"/>
      <c r="E838" s="605"/>
      <c r="F838" s="560"/>
      <c r="G838" s="560"/>
      <c r="H838" s="560"/>
      <c r="I838" s="587"/>
      <c r="J838" s="675"/>
      <c r="K838" s="548"/>
    </row>
    <row r="839" spans="1:11" ht="15.75" thickBot="1" x14ac:dyDescent="0.3">
      <c r="A839" s="501" t="s">
        <v>454</v>
      </c>
      <c r="B839" s="502"/>
      <c r="C839" s="503"/>
      <c r="D839" s="504"/>
      <c r="G839" s="506"/>
      <c r="H839" s="506"/>
      <c r="J839" s="607"/>
      <c r="K839" s="529"/>
    </row>
    <row r="840" spans="1:11" ht="24.75" x14ac:dyDescent="0.25">
      <c r="A840" s="509" t="s">
        <v>8</v>
      </c>
      <c r="B840" s="644"/>
      <c r="C840" s="573" t="s">
        <v>9</v>
      </c>
      <c r="D840" s="513" t="s">
        <v>10</v>
      </c>
      <c r="E840" s="513" t="s">
        <v>10</v>
      </c>
      <c r="F840" s="1213" t="s">
        <v>382</v>
      </c>
      <c r="G840" s="1214"/>
      <c r="H840" s="1215"/>
      <c r="I840" s="514" t="s">
        <v>12</v>
      </c>
      <c r="J840" s="609" t="s">
        <v>383</v>
      </c>
      <c r="K840" s="516" t="s">
        <v>401</v>
      </c>
    </row>
    <row r="841" spans="1:11" ht="15.75" thickBot="1" x14ac:dyDescent="0.3">
      <c r="A841" s="517" t="s">
        <v>15</v>
      </c>
      <c r="B841" s="527"/>
      <c r="C841" s="524" t="s">
        <v>16</v>
      </c>
      <c r="D841" s="521" t="s">
        <v>17</v>
      </c>
      <c r="E841" s="521" t="s">
        <v>17</v>
      </c>
      <c r="F841" s="522"/>
      <c r="G841" s="523"/>
      <c r="H841" s="523"/>
      <c r="I841" s="729" t="s">
        <v>385</v>
      </c>
      <c r="J841" s="545"/>
      <c r="K841" s="546"/>
    </row>
    <row r="842" spans="1:11" ht="15.75" thickBot="1" x14ac:dyDescent="0.3">
      <c r="A842" s="528"/>
      <c r="B842" s="583"/>
      <c r="C842" s="643"/>
      <c r="D842" s="532" t="s">
        <v>19</v>
      </c>
      <c r="E842" s="532" t="s">
        <v>20</v>
      </c>
      <c r="F842" s="533" t="s">
        <v>21</v>
      </c>
      <c r="G842" s="533" t="s">
        <v>22</v>
      </c>
      <c r="H842" s="677" t="s">
        <v>23</v>
      </c>
      <c r="I842" s="535" t="s">
        <v>24</v>
      </c>
      <c r="J842" s="536" t="s">
        <v>25</v>
      </c>
      <c r="K842" s="644"/>
    </row>
    <row r="843" spans="1:11" x14ac:dyDescent="0.25">
      <c r="A843" s="509"/>
      <c r="B843" s="624" t="s">
        <v>26</v>
      </c>
      <c r="C843" s="539"/>
      <c r="D843" s="513"/>
      <c r="E843" s="706"/>
      <c r="F843" s="705"/>
      <c r="G843" s="541"/>
      <c r="H843" s="706"/>
      <c r="I843" s="558"/>
      <c r="J843" s="576"/>
      <c r="K843" s="644"/>
    </row>
    <row r="844" spans="1:11" ht="24.75" x14ac:dyDescent="0.25">
      <c r="A844" s="547" t="s">
        <v>285</v>
      </c>
      <c r="B844" s="548"/>
      <c r="C844" s="549">
        <v>180</v>
      </c>
      <c r="D844" s="540"/>
      <c r="E844" s="551"/>
      <c r="F844" s="551">
        <v>3.5</v>
      </c>
      <c r="G844" s="551">
        <v>4.4000000000000004</v>
      </c>
      <c r="H844" s="551">
        <v>15</v>
      </c>
      <c r="I844" s="540">
        <v>113.6</v>
      </c>
      <c r="J844" s="552">
        <v>0.52</v>
      </c>
      <c r="K844" s="553" t="s">
        <v>455</v>
      </c>
    </row>
    <row r="845" spans="1:11" x14ac:dyDescent="0.25">
      <c r="A845" s="547"/>
      <c r="B845" s="548" t="s">
        <v>200</v>
      </c>
      <c r="C845" s="554"/>
      <c r="D845" s="540">
        <v>11</v>
      </c>
      <c r="E845" s="551">
        <v>11</v>
      </c>
      <c r="F845" s="551"/>
      <c r="G845" s="551"/>
      <c r="H845" s="551"/>
      <c r="I845" s="540"/>
      <c r="J845" s="552"/>
      <c r="K845" s="553"/>
    </row>
    <row r="846" spans="1:11" x14ac:dyDescent="0.25">
      <c r="A846" s="547"/>
      <c r="B846" s="548" t="s">
        <v>40</v>
      </c>
      <c r="C846" s="554"/>
      <c r="D846" s="540">
        <v>90</v>
      </c>
      <c r="E846" s="551">
        <v>90</v>
      </c>
      <c r="F846" s="551"/>
      <c r="G846" s="551"/>
      <c r="H846" s="551"/>
      <c r="I846" s="540"/>
      <c r="J846" s="552"/>
      <c r="K846" s="553"/>
    </row>
    <row r="847" spans="1:11" x14ac:dyDescent="0.25">
      <c r="A847" s="547"/>
      <c r="B847" s="548" t="s">
        <v>32</v>
      </c>
      <c r="C847" s="554"/>
      <c r="D847" s="540">
        <v>100</v>
      </c>
      <c r="E847" s="551">
        <v>100</v>
      </c>
      <c r="F847" s="551"/>
      <c r="G847" s="551"/>
      <c r="H847" s="551"/>
      <c r="I847" s="540"/>
      <c r="J847" s="552"/>
      <c r="K847" s="553"/>
    </row>
    <row r="848" spans="1:11" x14ac:dyDescent="0.25">
      <c r="A848" s="547"/>
      <c r="B848" s="548" t="s">
        <v>34</v>
      </c>
      <c r="C848" s="554"/>
      <c r="D848" s="540">
        <v>2</v>
      </c>
      <c r="E848" s="551">
        <v>2</v>
      </c>
      <c r="F848" s="551"/>
      <c r="G848" s="551"/>
      <c r="H848" s="551"/>
      <c r="I848" s="540"/>
      <c r="J848" s="552"/>
      <c r="K848" s="553"/>
    </row>
    <row r="849" spans="1:11" x14ac:dyDescent="0.25">
      <c r="A849" s="547"/>
      <c r="B849" s="555" t="s">
        <v>39</v>
      </c>
      <c r="C849" s="554"/>
      <c r="D849" s="540">
        <v>1</v>
      </c>
      <c r="E849" s="551">
        <v>1</v>
      </c>
      <c r="F849" s="551"/>
      <c r="G849" s="551"/>
      <c r="H849" s="551"/>
      <c r="I849" s="540"/>
      <c r="J849" s="552"/>
      <c r="K849" s="553"/>
    </row>
    <row r="850" spans="1:11" x14ac:dyDescent="0.25">
      <c r="A850" s="547"/>
      <c r="B850" s="555" t="s">
        <v>31</v>
      </c>
      <c r="C850" s="554"/>
      <c r="D850" s="551">
        <v>1</v>
      </c>
      <c r="E850" s="551">
        <v>1</v>
      </c>
      <c r="F850" s="540"/>
      <c r="G850" s="551"/>
      <c r="H850" s="550"/>
      <c r="I850" s="540"/>
      <c r="J850" s="552"/>
      <c r="K850" s="553"/>
    </row>
    <row r="851" spans="1:11" ht="24.75" x14ac:dyDescent="0.25">
      <c r="A851" s="629" t="s">
        <v>35</v>
      </c>
      <c r="B851" s="637"/>
      <c r="C851" s="638" t="s">
        <v>390</v>
      </c>
      <c r="D851" s="740"/>
      <c r="E851" s="741"/>
      <c r="F851" s="634">
        <v>2.6</v>
      </c>
      <c r="G851" s="631">
        <v>2.2999999999999998</v>
      </c>
      <c r="H851" s="635">
        <v>14.3</v>
      </c>
      <c r="I851" s="631">
        <v>88</v>
      </c>
      <c r="J851" s="634">
        <v>0.02</v>
      </c>
      <c r="K851" s="553" t="s">
        <v>391</v>
      </c>
    </row>
    <row r="852" spans="1:11" x14ac:dyDescent="0.25">
      <c r="A852" s="629"/>
      <c r="B852" s="637" t="s">
        <v>38</v>
      </c>
      <c r="C852" s="687"/>
      <c r="D852" s="690">
        <v>0.5</v>
      </c>
      <c r="E852" s="638">
        <v>0.5</v>
      </c>
      <c r="F852" s="634"/>
      <c r="G852" s="634"/>
      <c r="H852" s="631"/>
      <c r="I852" s="631"/>
      <c r="J852" s="634"/>
      <c r="K852" s="553"/>
    </row>
    <row r="853" spans="1:11" x14ac:dyDescent="0.25">
      <c r="A853" s="629"/>
      <c r="B853" s="637" t="s">
        <v>39</v>
      </c>
      <c r="C853" s="687"/>
      <c r="D853" s="690">
        <v>10</v>
      </c>
      <c r="E853" s="638">
        <v>10</v>
      </c>
      <c r="F853" s="634"/>
      <c r="G853" s="634"/>
      <c r="H853" s="631"/>
      <c r="I853" s="634"/>
      <c r="J853" s="634"/>
      <c r="K853" s="553"/>
    </row>
    <row r="854" spans="1:11" x14ac:dyDescent="0.25">
      <c r="A854" s="629"/>
      <c r="B854" s="639" t="s">
        <v>32</v>
      </c>
      <c r="C854" s="687"/>
      <c r="D854" s="690">
        <v>92</v>
      </c>
      <c r="E854" s="638">
        <v>90</v>
      </c>
      <c r="F854" s="634"/>
      <c r="G854" s="634"/>
      <c r="H854" s="631"/>
      <c r="I854" s="634"/>
      <c r="J854" s="634"/>
      <c r="K854" s="553"/>
    </row>
    <row r="855" spans="1:11" x14ac:dyDescent="0.25">
      <c r="A855" s="629"/>
      <c r="B855" s="637" t="s">
        <v>40</v>
      </c>
      <c r="C855" s="687"/>
      <c r="D855" s="690">
        <v>90</v>
      </c>
      <c r="E855" s="638">
        <v>90</v>
      </c>
      <c r="F855" s="634"/>
      <c r="G855" s="634"/>
      <c r="H855" s="631"/>
      <c r="I855" s="634"/>
      <c r="J855" s="634"/>
      <c r="K855" s="553"/>
    </row>
    <row r="856" spans="1:11" x14ac:dyDescent="0.25">
      <c r="A856" s="557" t="s">
        <v>404</v>
      </c>
      <c r="B856" s="548"/>
      <c r="C856" s="618" t="s">
        <v>405</v>
      </c>
      <c r="D856" s="559"/>
      <c r="E856" s="559"/>
      <c r="F856" s="540">
        <v>4.8</v>
      </c>
      <c r="G856" s="551">
        <v>7.2</v>
      </c>
      <c r="H856" s="550">
        <v>15.4</v>
      </c>
      <c r="I856" s="540">
        <v>146</v>
      </c>
      <c r="J856" s="552">
        <v>0.19</v>
      </c>
      <c r="K856" s="553" t="s">
        <v>406</v>
      </c>
    </row>
    <row r="857" spans="1:11" x14ac:dyDescent="0.25">
      <c r="A857" s="557"/>
      <c r="B857" s="548" t="s">
        <v>44</v>
      </c>
      <c r="C857" s="549"/>
      <c r="D857" s="551">
        <v>30</v>
      </c>
      <c r="E857" s="551">
        <v>30</v>
      </c>
      <c r="F857" s="540"/>
      <c r="G857" s="551"/>
      <c r="H857" s="551"/>
      <c r="I857" s="540"/>
      <c r="J857" s="552"/>
      <c r="K857" s="553"/>
    </row>
    <row r="858" spans="1:11" x14ac:dyDescent="0.25">
      <c r="A858" s="557"/>
      <c r="B858" s="548" t="s">
        <v>106</v>
      </c>
      <c r="C858" s="549"/>
      <c r="D858" s="540">
        <v>7.14</v>
      </c>
      <c r="E858" s="551">
        <v>7</v>
      </c>
      <c r="F858" s="540"/>
      <c r="G858" s="551"/>
      <c r="H858" s="551"/>
      <c r="I858" s="540"/>
      <c r="J858" s="552"/>
      <c r="K858" s="553"/>
    </row>
    <row r="859" spans="1:11" ht="15.75" thickBot="1" x14ac:dyDescent="0.3">
      <c r="A859" s="619"/>
      <c r="B859" s="548" t="s">
        <v>34</v>
      </c>
      <c r="C859" s="549"/>
      <c r="D859" s="551">
        <v>5</v>
      </c>
      <c r="E859" s="551">
        <v>5</v>
      </c>
      <c r="F859" s="531" t="s">
        <v>45</v>
      </c>
      <c r="G859" s="532"/>
      <c r="H859" s="532"/>
      <c r="I859" s="620"/>
      <c r="J859" s="552"/>
      <c r="K859" s="553"/>
    </row>
    <row r="860" spans="1:11" ht="15.75" thickBot="1" x14ac:dyDescent="0.3">
      <c r="A860" s="562" t="s">
        <v>48</v>
      </c>
      <c r="B860" s="580"/>
      <c r="C860" s="533">
        <v>412</v>
      </c>
      <c r="D860" s="563"/>
      <c r="E860" s="581"/>
      <c r="F860" s="588">
        <f>SUM(F843:F859)</f>
        <v>10.899999999999999</v>
      </c>
      <c r="G860" s="588">
        <f t="shared" ref="G860:J860" si="22">SUM(G843:G859)</f>
        <v>13.9</v>
      </c>
      <c r="H860" s="588">
        <f t="shared" si="22"/>
        <v>44.7</v>
      </c>
      <c r="I860" s="588">
        <f t="shared" si="22"/>
        <v>347.6</v>
      </c>
      <c r="J860" s="588">
        <f t="shared" si="22"/>
        <v>0.73</v>
      </c>
      <c r="K860" s="537"/>
    </row>
    <row r="861" spans="1:11" x14ac:dyDescent="0.25">
      <c r="A861" s="565"/>
      <c r="B861" s="538" t="s">
        <v>49</v>
      </c>
      <c r="C861" s="549"/>
      <c r="D861" s="513"/>
      <c r="E861" s="513"/>
      <c r="F861" s="549"/>
      <c r="G861" s="550"/>
      <c r="H861" s="551"/>
      <c r="I861" s="587"/>
      <c r="J861" s="552"/>
      <c r="K861" s="546"/>
    </row>
    <row r="862" spans="1:11" ht="15.75" thickBot="1" x14ac:dyDescent="0.3">
      <c r="A862" s="569" t="s">
        <v>50</v>
      </c>
      <c r="B862" s="555"/>
      <c r="C862" s="549">
        <v>90</v>
      </c>
      <c r="D862" s="550">
        <v>90</v>
      </c>
      <c r="E862" s="551">
        <v>90</v>
      </c>
      <c r="F862" s="554">
        <v>0.02</v>
      </c>
      <c r="G862" s="551">
        <v>0.01</v>
      </c>
      <c r="H862" s="550">
        <v>5</v>
      </c>
      <c r="I862" s="567">
        <v>20</v>
      </c>
      <c r="J862" s="552">
        <v>1.5</v>
      </c>
      <c r="K862" s="546" t="s">
        <v>435</v>
      </c>
    </row>
    <row r="863" spans="1:11" ht="15.75" thickBot="1" x14ac:dyDescent="0.3">
      <c r="A863" s="562" t="s">
        <v>48</v>
      </c>
      <c r="B863" s="580"/>
      <c r="C863" s="533">
        <v>90</v>
      </c>
      <c r="D863" s="571"/>
      <c r="E863" s="708"/>
      <c r="F863" s="588">
        <f>SUM(F862)</f>
        <v>0.02</v>
      </c>
      <c r="G863" s="588">
        <f t="shared" ref="G863:J863" si="23">SUM(G862)</f>
        <v>0.01</v>
      </c>
      <c r="H863" s="588">
        <f t="shared" si="23"/>
        <v>5</v>
      </c>
      <c r="I863" s="588">
        <f t="shared" si="23"/>
        <v>20</v>
      </c>
      <c r="J863" s="588">
        <f t="shared" si="23"/>
        <v>1.5</v>
      </c>
      <c r="K863" s="537"/>
    </row>
    <row r="864" spans="1:11" x14ac:dyDescent="0.25">
      <c r="A864" s="569"/>
      <c r="B864" s="548"/>
      <c r="C864" s="549"/>
      <c r="D864" s="556"/>
      <c r="E864" s="551"/>
      <c r="F864" s="705"/>
      <c r="G864" s="541"/>
      <c r="H864" s="541"/>
      <c r="I864" s="567"/>
      <c r="J864" s="552"/>
      <c r="K864" s="546"/>
    </row>
    <row r="865" spans="1:11" x14ac:dyDescent="0.25">
      <c r="A865" s="106" t="s">
        <v>107</v>
      </c>
      <c r="B865" s="114"/>
      <c r="C865" s="108">
        <v>50</v>
      </c>
      <c r="D865" s="111"/>
      <c r="E865" s="110"/>
      <c r="F865" s="109">
        <v>0.95</v>
      </c>
      <c r="G865" s="111">
        <v>4.45</v>
      </c>
      <c r="H865" s="110">
        <v>3.85</v>
      </c>
      <c r="I865" s="111">
        <v>59.5</v>
      </c>
      <c r="J865" s="112">
        <v>3.5</v>
      </c>
      <c r="K865" s="112"/>
    </row>
    <row r="866" spans="1:11" x14ac:dyDescent="0.25">
      <c r="A866" s="106"/>
      <c r="B866" s="628" t="s">
        <v>108</v>
      </c>
      <c r="C866" s="108"/>
      <c r="D866" s="111">
        <v>52.5</v>
      </c>
      <c r="E866" s="110">
        <v>50</v>
      </c>
      <c r="F866" s="109"/>
      <c r="G866" s="111"/>
      <c r="H866" s="110"/>
      <c r="I866" s="111"/>
      <c r="J866" s="112"/>
      <c r="K866" s="112"/>
    </row>
    <row r="867" spans="1:11" x14ac:dyDescent="0.25">
      <c r="A867" s="547" t="s">
        <v>287</v>
      </c>
      <c r="B867" s="548"/>
      <c r="C867" s="549" t="s">
        <v>415</v>
      </c>
      <c r="D867" s="556"/>
      <c r="E867" s="551"/>
      <c r="F867" s="540">
        <v>5.89</v>
      </c>
      <c r="G867" s="551">
        <v>4.8</v>
      </c>
      <c r="H867" s="550">
        <v>9.42</v>
      </c>
      <c r="I867" s="540">
        <v>104</v>
      </c>
      <c r="J867" s="552">
        <v>0.5</v>
      </c>
      <c r="K867" s="553" t="s">
        <v>456</v>
      </c>
    </row>
    <row r="868" spans="1:11" x14ac:dyDescent="0.25">
      <c r="A868" s="547"/>
      <c r="B868" s="548" t="s">
        <v>157</v>
      </c>
      <c r="C868" s="549"/>
      <c r="D868" s="556">
        <v>44.62</v>
      </c>
      <c r="E868" s="551">
        <v>29</v>
      </c>
      <c r="F868" s="558"/>
      <c r="G868" s="559"/>
      <c r="H868" s="575"/>
      <c r="I868" s="540"/>
      <c r="J868" s="552"/>
      <c r="K868" s="553"/>
    </row>
    <row r="869" spans="1:11" x14ac:dyDescent="0.25">
      <c r="A869" s="547"/>
      <c r="B869" s="548" t="s">
        <v>73</v>
      </c>
      <c r="C869" s="549"/>
      <c r="D869" s="556">
        <v>15</v>
      </c>
      <c r="E869" s="551">
        <v>15</v>
      </c>
      <c r="F869" s="558"/>
      <c r="G869" s="559"/>
      <c r="H869" s="575"/>
      <c r="I869" s="540"/>
      <c r="J869" s="552"/>
      <c r="K869" s="553"/>
    </row>
    <row r="870" spans="1:11" x14ac:dyDescent="0.25">
      <c r="A870" s="547"/>
      <c r="B870" s="548" t="s">
        <v>30</v>
      </c>
      <c r="C870" s="549"/>
      <c r="D870" s="556">
        <v>4.5999999999999996</v>
      </c>
      <c r="E870" s="551">
        <v>4</v>
      </c>
      <c r="F870" s="558"/>
      <c r="G870" s="559"/>
      <c r="H870" s="575"/>
      <c r="I870" s="540"/>
      <c r="J870" s="552"/>
      <c r="K870" s="553"/>
    </row>
    <row r="871" spans="1:11" x14ac:dyDescent="0.25">
      <c r="A871" s="547"/>
      <c r="B871" s="548" t="s">
        <v>40</v>
      </c>
      <c r="C871" s="549"/>
      <c r="D871" s="556">
        <v>2.8</v>
      </c>
      <c r="E871" s="551">
        <v>2.8</v>
      </c>
      <c r="F871" s="558"/>
      <c r="G871" s="559"/>
      <c r="H871" s="575"/>
      <c r="I871" s="540"/>
      <c r="J871" s="552"/>
      <c r="K871" s="553"/>
    </row>
    <row r="872" spans="1:11" x14ac:dyDescent="0.25">
      <c r="A872" s="547"/>
      <c r="B872" s="548" t="s">
        <v>31</v>
      </c>
      <c r="C872" s="549"/>
      <c r="D872" s="556">
        <v>0.2</v>
      </c>
      <c r="E872" s="551">
        <v>0.2</v>
      </c>
      <c r="F872" s="558"/>
      <c r="G872" s="559"/>
      <c r="H872" s="575"/>
      <c r="I872" s="540"/>
      <c r="J872" s="552"/>
      <c r="K872" s="553"/>
    </row>
    <row r="873" spans="1:11" x14ac:dyDescent="0.25">
      <c r="A873" s="547"/>
      <c r="B873" s="548" t="s">
        <v>289</v>
      </c>
      <c r="C873" s="549"/>
      <c r="D873" s="556"/>
      <c r="E873" s="551">
        <v>16</v>
      </c>
      <c r="F873" s="558"/>
      <c r="G873" s="559"/>
      <c r="H873" s="575"/>
      <c r="I873" s="540"/>
      <c r="J873" s="552"/>
      <c r="K873" s="553"/>
    </row>
    <row r="874" spans="1:11" x14ac:dyDescent="0.25">
      <c r="A874" s="547"/>
      <c r="B874" s="548" t="s">
        <v>62</v>
      </c>
      <c r="C874" s="549"/>
      <c r="D874" s="556">
        <v>10.64</v>
      </c>
      <c r="E874" s="551">
        <v>8</v>
      </c>
      <c r="F874" s="558"/>
      <c r="G874" s="559"/>
      <c r="H874" s="575"/>
      <c r="I874" s="540"/>
      <c r="J874" s="552"/>
      <c r="K874" s="553"/>
    </row>
    <row r="875" spans="1:11" x14ac:dyDescent="0.25">
      <c r="A875" s="547"/>
      <c r="B875" s="548" t="s">
        <v>63</v>
      </c>
      <c r="C875" s="549"/>
      <c r="D875" s="556">
        <v>9.52</v>
      </c>
      <c r="E875" s="551">
        <v>8</v>
      </c>
      <c r="F875" s="558"/>
      <c r="G875" s="559"/>
      <c r="H875" s="575"/>
      <c r="I875" s="540"/>
      <c r="J875" s="552"/>
      <c r="K875" s="553"/>
    </row>
    <row r="876" spans="1:11" x14ac:dyDescent="0.25">
      <c r="A876" s="547"/>
      <c r="B876" s="548" t="s">
        <v>64</v>
      </c>
      <c r="C876" s="549"/>
      <c r="D876" s="556">
        <v>3</v>
      </c>
      <c r="E876" s="551">
        <v>3</v>
      </c>
      <c r="F876" s="558"/>
      <c r="G876" s="559"/>
      <c r="H876" s="575"/>
      <c r="I876" s="540"/>
      <c r="J876" s="552"/>
      <c r="K876" s="553"/>
    </row>
    <row r="877" spans="1:11" x14ac:dyDescent="0.25">
      <c r="A877" s="547"/>
      <c r="B877" s="548" t="s">
        <v>40</v>
      </c>
      <c r="C877" s="549"/>
      <c r="D877" s="556">
        <v>190</v>
      </c>
      <c r="E877" s="551">
        <v>190</v>
      </c>
      <c r="F877" s="558"/>
      <c r="G877" s="559"/>
      <c r="H877" s="575"/>
      <c r="I877" s="540"/>
      <c r="J877" s="552"/>
      <c r="K877" s="553"/>
    </row>
    <row r="878" spans="1:11" x14ac:dyDescent="0.25">
      <c r="A878" s="547"/>
      <c r="B878" s="548" t="s">
        <v>83</v>
      </c>
      <c r="C878" s="549"/>
      <c r="D878" s="550">
        <v>1</v>
      </c>
      <c r="E878" s="551">
        <v>1</v>
      </c>
      <c r="F878" s="575"/>
      <c r="G878" s="559"/>
      <c r="H878" s="575"/>
      <c r="I878" s="540"/>
      <c r="J878" s="552"/>
      <c r="K878" s="553"/>
    </row>
    <row r="879" spans="1:11" ht="24.75" x14ac:dyDescent="0.25">
      <c r="A879" s="547" t="s">
        <v>290</v>
      </c>
      <c r="B879" s="555"/>
      <c r="C879" s="549" t="s">
        <v>457</v>
      </c>
      <c r="D879" s="556"/>
      <c r="E879" s="551"/>
      <c r="F879" s="540">
        <v>12</v>
      </c>
      <c r="G879" s="551">
        <v>8.5</v>
      </c>
      <c r="H879" s="550">
        <v>20</v>
      </c>
      <c r="I879" s="540">
        <v>204.5</v>
      </c>
      <c r="J879" s="552"/>
      <c r="K879" s="553" t="s">
        <v>458</v>
      </c>
    </row>
    <row r="880" spans="1:11" x14ac:dyDescent="0.25">
      <c r="A880" s="547"/>
      <c r="B880" s="548" t="s">
        <v>59</v>
      </c>
      <c r="C880" s="549"/>
      <c r="D880" s="556">
        <v>64.81</v>
      </c>
      <c r="E880" s="551">
        <v>47.7</v>
      </c>
      <c r="F880" s="558"/>
      <c r="G880" s="559"/>
      <c r="H880" s="575"/>
      <c r="I880" s="540"/>
      <c r="J880" s="552"/>
      <c r="K880" s="553"/>
    </row>
    <row r="881" spans="1:11" x14ac:dyDescent="0.25">
      <c r="A881" s="547"/>
      <c r="B881" s="555" t="s">
        <v>157</v>
      </c>
      <c r="C881" s="549"/>
      <c r="D881" s="556">
        <v>54.61</v>
      </c>
      <c r="E881" s="551">
        <v>35.5</v>
      </c>
      <c r="F881" s="558"/>
      <c r="G881" s="558"/>
      <c r="H881" s="558"/>
      <c r="I881" s="558"/>
      <c r="J881" s="576"/>
      <c r="K881" s="553"/>
    </row>
    <row r="882" spans="1:11" x14ac:dyDescent="0.25">
      <c r="A882" s="547"/>
      <c r="B882" s="555" t="s">
        <v>63</v>
      </c>
      <c r="C882" s="549"/>
      <c r="D882" s="556">
        <v>11.9</v>
      </c>
      <c r="E882" s="551">
        <v>10</v>
      </c>
      <c r="F882" s="558"/>
      <c r="G882" s="559"/>
      <c r="H882" s="575"/>
      <c r="I882" s="540"/>
      <c r="J882" s="552"/>
      <c r="K882" s="553"/>
    </row>
    <row r="883" spans="1:11" x14ac:dyDescent="0.25">
      <c r="A883" s="547"/>
      <c r="B883" s="555" t="s">
        <v>30</v>
      </c>
      <c r="C883" s="549"/>
      <c r="D883" s="556">
        <v>4.5</v>
      </c>
      <c r="E883" s="551">
        <v>4</v>
      </c>
      <c r="F883" s="558"/>
      <c r="G883" s="551"/>
      <c r="H883" s="550"/>
      <c r="I883" s="540"/>
      <c r="J883" s="552"/>
      <c r="K883" s="553"/>
    </row>
    <row r="884" spans="1:11" x14ac:dyDescent="0.25">
      <c r="A884" s="547"/>
      <c r="B884" s="555" t="s">
        <v>68</v>
      </c>
      <c r="C884" s="549"/>
      <c r="D884" s="556">
        <v>10</v>
      </c>
      <c r="E884" s="551">
        <v>10</v>
      </c>
      <c r="F884" s="558"/>
      <c r="G884" s="559"/>
      <c r="H884" s="575"/>
      <c r="I884" s="540"/>
      <c r="J884" s="552"/>
      <c r="K884" s="553"/>
    </row>
    <row r="885" spans="1:11" x14ac:dyDescent="0.25">
      <c r="A885" s="547"/>
      <c r="B885" s="555" t="s">
        <v>69</v>
      </c>
      <c r="C885" s="549"/>
      <c r="D885" s="550">
        <v>6</v>
      </c>
      <c r="E885" s="551">
        <v>6</v>
      </c>
      <c r="F885" s="558"/>
      <c r="G885" s="551"/>
      <c r="H885" s="550"/>
      <c r="I885" s="540"/>
      <c r="J885" s="552"/>
      <c r="K885" s="553"/>
    </row>
    <row r="886" spans="1:11" x14ac:dyDescent="0.25">
      <c r="A886" s="547"/>
      <c r="B886" s="555" t="s">
        <v>40</v>
      </c>
      <c r="C886" s="549"/>
      <c r="D886" s="556">
        <v>10</v>
      </c>
      <c r="E886" s="551">
        <v>10</v>
      </c>
      <c r="F886" s="558"/>
      <c r="G886" s="551"/>
      <c r="H886" s="550"/>
      <c r="I886" s="540"/>
      <c r="J886" s="552"/>
      <c r="K886" s="553"/>
    </row>
    <row r="887" spans="1:11" x14ac:dyDescent="0.25">
      <c r="A887" s="548"/>
      <c r="B887" s="555" t="s">
        <v>31</v>
      </c>
      <c r="C887" s="549"/>
      <c r="D887" s="551">
        <v>1</v>
      </c>
      <c r="E887" s="556">
        <v>1</v>
      </c>
      <c r="F887" s="706"/>
      <c r="G887" s="556"/>
      <c r="H887" s="556"/>
      <c r="I887" s="550"/>
      <c r="J887" s="552"/>
      <c r="K887" s="553"/>
    </row>
    <row r="888" spans="1:11" x14ac:dyDescent="0.25">
      <c r="A888" s="548"/>
      <c r="B888" s="555" t="s">
        <v>64</v>
      </c>
      <c r="C888" s="549"/>
      <c r="D888" s="551">
        <v>2.6</v>
      </c>
      <c r="E888" s="556">
        <v>2.6</v>
      </c>
      <c r="F888" s="706"/>
      <c r="G888" s="556"/>
      <c r="H888" s="556"/>
      <c r="I888" s="550"/>
      <c r="J888" s="742"/>
      <c r="K888" s="553"/>
    </row>
    <row r="889" spans="1:11" ht="36.75" x14ac:dyDescent="0.25">
      <c r="A889" s="547" t="s">
        <v>159</v>
      </c>
      <c r="B889" s="555"/>
      <c r="C889" s="549">
        <v>200</v>
      </c>
      <c r="D889" s="551"/>
      <c r="E889" s="551"/>
      <c r="F889" s="551">
        <v>3.6</v>
      </c>
      <c r="G889" s="551">
        <v>9</v>
      </c>
      <c r="H889" s="551">
        <v>17.100000000000001</v>
      </c>
      <c r="I889" s="551">
        <v>164</v>
      </c>
      <c r="J889" s="552">
        <v>14</v>
      </c>
      <c r="K889" s="553" t="s">
        <v>292</v>
      </c>
    </row>
    <row r="890" spans="1:11" x14ac:dyDescent="0.25">
      <c r="A890" s="547"/>
      <c r="B890" s="555" t="s">
        <v>72</v>
      </c>
      <c r="C890" s="549"/>
      <c r="D890" s="550">
        <v>90</v>
      </c>
      <c r="E890" s="551">
        <v>72</v>
      </c>
      <c r="F890" s="550"/>
      <c r="G890" s="551"/>
      <c r="H890" s="550"/>
      <c r="I890" s="540"/>
      <c r="J890" s="552"/>
      <c r="K890" s="743"/>
    </row>
    <row r="891" spans="1:11" x14ac:dyDescent="0.25">
      <c r="A891" s="547"/>
      <c r="B891" s="555" t="s">
        <v>60</v>
      </c>
      <c r="C891" s="549"/>
      <c r="D891" s="550">
        <v>106.88</v>
      </c>
      <c r="E891" s="551">
        <v>64</v>
      </c>
      <c r="F891" s="550"/>
      <c r="G891" s="551"/>
      <c r="H891" s="550"/>
      <c r="I891" s="540"/>
      <c r="J891" s="552"/>
      <c r="K891" s="743"/>
    </row>
    <row r="892" spans="1:11" x14ac:dyDescent="0.25">
      <c r="A892" s="547"/>
      <c r="B892" s="555" t="s">
        <v>63</v>
      </c>
      <c r="C892" s="549"/>
      <c r="D892" s="550">
        <v>19.04</v>
      </c>
      <c r="E892" s="551">
        <v>16</v>
      </c>
      <c r="F892" s="550"/>
      <c r="G892" s="551"/>
      <c r="H892" s="550"/>
      <c r="I892" s="540"/>
      <c r="J892" s="552"/>
      <c r="K892" s="689"/>
    </row>
    <row r="893" spans="1:11" x14ac:dyDescent="0.25">
      <c r="A893" s="547"/>
      <c r="B893" s="555" t="s">
        <v>62</v>
      </c>
      <c r="C893" s="549"/>
      <c r="D893" s="550">
        <v>42.56</v>
      </c>
      <c r="E893" s="551">
        <v>32</v>
      </c>
      <c r="F893" s="550"/>
      <c r="G893" s="551"/>
      <c r="H893" s="550"/>
      <c r="I893" s="540"/>
      <c r="J893" s="552"/>
      <c r="K893" s="631"/>
    </row>
    <row r="894" spans="1:11" x14ac:dyDescent="0.25">
      <c r="A894" s="547"/>
      <c r="B894" s="555" t="s">
        <v>64</v>
      </c>
      <c r="C894" s="549"/>
      <c r="D894" s="550">
        <v>4</v>
      </c>
      <c r="E894" s="551">
        <v>4</v>
      </c>
      <c r="F894" s="550"/>
      <c r="G894" s="551"/>
      <c r="H894" s="550"/>
      <c r="I894" s="540"/>
      <c r="J894" s="552"/>
      <c r="K894" s="631"/>
    </row>
    <row r="895" spans="1:11" x14ac:dyDescent="0.25">
      <c r="A895" s="547"/>
      <c r="B895" s="555" t="s">
        <v>419</v>
      </c>
      <c r="C895" s="549"/>
      <c r="D895" s="550"/>
      <c r="E895" s="551">
        <v>60</v>
      </c>
      <c r="F895" s="550"/>
      <c r="G895" s="551"/>
      <c r="H895" s="550"/>
      <c r="I895" s="540"/>
      <c r="J895" s="552"/>
      <c r="K895" s="689"/>
    </row>
    <row r="896" spans="1:11" x14ac:dyDescent="0.25">
      <c r="A896" s="547"/>
      <c r="B896" s="555" t="s">
        <v>73</v>
      </c>
      <c r="C896" s="549"/>
      <c r="D896" s="550">
        <v>3</v>
      </c>
      <c r="E896" s="551">
        <v>3</v>
      </c>
      <c r="F896" s="550"/>
      <c r="G896" s="551"/>
      <c r="H896" s="550"/>
      <c r="I896" s="540"/>
      <c r="J896" s="552"/>
      <c r="K896" s="631"/>
    </row>
    <row r="897" spans="1:11" x14ac:dyDescent="0.25">
      <c r="A897" s="547"/>
      <c r="B897" s="555" t="s">
        <v>34</v>
      </c>
      <c r="C897" s="549"/>
      <c r="D897" s="550">
        <v>3</v>
      </c>
      <c r="E897" s="551">
        <v>3</v>
      </c>
      <c r="F897" s="550"/>
      <c r="G897" s="551"/>
      <c r="H897" s="550"/>
      <c r="I897" s="540"/>
      <c r="J897" s="552"/>
      <c r="K897" s="631"/>
    </row>
    <row r="898" spans="1:11" x14ac:dyDescent="0.25">
      <c r="A898" s="547"/>
      <c r="B898" s="555" t="s">
        <v>162</v>
      </c>
      <c r="C898" s="549"/>
      <c r="D898" s="550">
        <v>55</v>
      </c>
      <c r="E898" s="551">
        <v>55</v>
      </c>
      <c r="F898" s="550"/>
      <c r="G898" s="551"/>
      <c r="H898" s="550"/>
      <c r="I898" s="540"/>
      <c r="J898" s="552"/>
      <c r="K898" s="631"/>
    </row>
    <row r="899" spans="1:11" x14ac:dyDescent="0.25">
      <c r="A899" s="547"/>
      <c r="B899" s="555" t="s">
        <v>39</v>
      </c>
      <c r="C899" s="549"/>
      <c r="D899" s="550">
        <v>0.7</v>
      </c>
      <c r="E899" s="551">
        <v>0.7</v>
      </c>
      <c r="F899" s="550"/>
      <c r="G899" s="551"/>
      <c r="H899" s="550"/>
      <c r="I899" s="540"/>
      <c r="J899" s="552"/>
      <c r="K899" s="631"/>
    </row>
    <row r="900" spans="1:11" x14ac:dyDescent="0.25">
      <c r="A900" s="547"/>
      <c r="B900" s="555" t="s">
        <v>63</v>
      </c>
      <c r="C900" s="549"/>
      <c r="D900" s="550">
        <v>1.19</v>
      </c>
      <c r="E900" s="551">
        <v>1</v>
      </c>
      <c r="F900" s="550"/>
      <c r="G900" s="551"/>
      <c r="H900" s="550"/>
      <c r="I900" s="540"/>
      <c r="J900" s="552"/>
      <c r="K900" s="631"/>
    </row>
    <row r="901" spans="1:11" x14ac:dyDescent="0.25">
      <c r="A901" s="547"/>
      <c r="B901" s="555" t="s">
        <v>62</v>
      </c>
      <c r="C901" s="549"/>
      <c r="D901" s="550">
        <v>5.32</v>
      </c>
      <c r="E901" s="551">
        <v>4</v>
      </c>
      <c r="F901" s="550"/>
      <c r="G901" s="551"/>
      <c r="H901" s="550"/>
      <c r="I901" s="540"/>
      <c r="J901" s="552"/>
      <c r="K901" s="631"/>
    </row>
    <row r="902" spans="1:11" x14ac:dyDescent="0.25">
      <c r="A902" s="547"/>
      <c r="B902" s="555" t="s">
        <v>83</v>
      </c>
      <c r="C902" s="549"/>
      <c r="D902" s="550">
        <v>0.9</v>
      </c>
      <c r="E902" s="551">
        <v>0.9</v>
      </c>
      <c r="F902" s="550"/>
      <c r="G902" s="551"/>
      <c r="H902" s="550"/>
      <c r="I902" s="540"/>
      <c r="J902" s="552"/>
      <c r="K902" s="689"/>
    </row>
    <row r="903" spans="1:11" ht="24.75" x14ac:dyDescent="0.25">
      <c r="A903" s="547" t="s">
        <v>74</v>
      </c>
      <c r="B903" s="548"/>
      <c r="C903" s="549">
        <v>150</v>
      </c>
      <c r="D903" s="550"/>
      <c r="E903" s="551"/>
      <c r="F903" s="540"/>
      <c r="G903" s="551"/>
      <c r="H903" s="550">
        <v>18</v>
      </c>
      <c r="I903" s="540">
        <v>71</v>
      </c>
      <c r="J903" s="552"/>
      <c r="K903" s="553" t="s">
        <v>398</v>
      </c>
    </row>
    <row r="904" spans="1:11" x14ac:dyDescent="0.25">
      <c r="A904" s="547"/>
      <c r="B904" s="548" t="s">
        <v>76</v>
      </c>
      <c r="C904" s="549"/>
      <c r="D904" s="550">
        <v>18</v>
      </c>
      <c r="E904" s="551">
        <v>18</v>
      </c>
      <c r="F904" s="540"/>
      <c r="G904" s="551"/>
      <c r="H904" s="550"/>
      <c r="I904" s="540"/>
      <c r="J904" s="552"/>
      <c r="K904" s="553"/>
    </row>
    <row r="905" spans="1:11" x14ac:dyDescent="0.25">
      <c r="A905" s="547"/>
      <c r="B905" s="548" t="s">
        <v>77</v>
      </c>
      <c r="C905" s="549"/>
      <c r="D905" s="550">
        <v>143</v>
      </c>
      <c r="E905" s="551">
        <v>143</v>
      </c>
      <c r="F905" s="540"/>
      <c r="G905" s="551"/>
      <c r="H905" s="550"/>
      <c r="I905" s="540"/>
      <c r="J905" s="552"/>
      <c r="K905" s="553"/>
    </row>
    <row r="906" spans="1:11" x14ac:dyDescent="0.25">
      <c r="A906" s="547"/>
      <c r="B906" s="548" t="s">
        <v>39</v>
      </c>
      <c r="C906" s="549"/>
      <c r="D906" s="550">
        <v>7.5</v>
      </c>
      <c r="E906" s="551">
        <v>7.5</v>
      </c>
      <c r="F906" s="540"/>
      <c r="G906" s="551"/>
      <c r="H906" s="550"/>
      <c r="I906" s="540"/>
      <c r="J906" s="552"/>
      <c r="K906" s="553"/>
    </row>
    <row r="907" spans="1:11" x14ac:dyDescent="0.25">
      <c r="A907" s="584" t="s">
        <v>68</v>
      </c>
      <c r="B907" s="546"/>
      <c r="C907" s="560">
        <v>30</v>
      </c>
      <c r="D907" s="551">
        <v>30</v>
      </c>
      <c r="E907" s="551">
        <v>30</v>
      </c>
      <c r="F907" s="549">
        <v>1.5</v>
      </c>
      <c r="G907" s="586">
        <v>0.3</v>
      </c>
      <c r="H907" s="585">
        <v>14.4</v>
      </c>
      <c r="I907" s="587">
        <v>66</v>
      </c>
      <c r="J907" s="568">
        <v>0</v>
      </c>
      <c r="K907" s="553"/>
    </row>
    <row r="908" spans="1:11" ht="15.75" thickBot="1" x14ac:dyDescent="0.3">
      <c r="A908" s="528" t="s">
        <v>78</v>
      </c>
      <c r="B908" s="529"/>
      <c r="C908" s="577">
        <v>37.5</v>
      </c>
      <c r="D908" s="612">
        <v>37.5</v>
      </c>
      <c r="E908" s="532">
        <v>37.5</v>
      </c>
      <c r="F908" s="577">
        <v>1.8</v>
      </c>
      <c r="G908" s="577">
        <v>0.2</v>
      </c>
      <c r="H908" s="577">
        <v>18</v>
      </c>
      <c r="I908" s="577">
        <v>82.5</v>
      </c>
      <c r="J908" s="578"/>
      <c r="K908" s="579"/>
    </row>
    <row r="909" spans="1:11" ht="15.75" thickBot="1" x14ac:dyDescent="0.3">
      <c r="A909" s="562" t="s">
        <v>48</v>
      </c>
      <c r="B909" s="580"/>
      <c r="C909" s="533">
        <v>767.5</v>
      </c>
      <c r="D909" s="744"/>
      <c r="E909" s="563"/>
      <c r="F909" s="622">
        <f>SUM(F864:F908)</f>
        <v>25.740000000000002</v>
      </c>
      <c r="G909" s="622">
        <f>SUM(G864:G908)</f>
        <v>27.25</v>
      </c>
      <c r="H909" s="622">
        <f>SUM(H864:H908)</f>
        <v>100.77000000000001</v>
      </c>
      <c r="I909" s="622">
        <f>SUM(I864:I908)</f>
        <v>751.5</v>
      </c>
      <c r="J909" s="622">
        <f>SUM(J864:J908)</f>
        <v>18</v>
      </c>
      <c r="K909" s="589"/>
    </row>
    <row r="910" spans="1:11" x14ac:dyDescent="0.25">
      <c r="A910" s="509"/>
      <c r="B910" s="538" t="s">
        <v>79</v>
      </c>
      <c r="C910" s="511"/>
      <c r="D910" s="513"/>
      <c r="E910" s="608"/>
      <c r="F910" s="511"/>
      <c r="G910" s="513"/>
      <c r="H910" s="661"/>
      <c r="I910" s="514"/>
      <c r="J910" s="680"/>
      <c r="K910" s="546" t="s">
        <v>47</v>
      </c>
    </row>
    <row r="911" spans="1:11" x14ac:dyDescent="0.25">
      <c r="A911" s="569" t="s">
        <v>46</v>
      </c>
      <c r="B911" s="555"/>
      <c r="C911" s="549">
        <v>70</v>
      </c>
      <c r="D911" s="560">
        <v>79.8</v>
      </c>
      <c r="E911" s="554">
        <v>70</v>
      </c>
      <c r="F911" s="554">
        <v>0.3</v>
      </c>
      <c r="G911" s="551">
        <v>0</v>
      </c>
      <c r="H911" s="550">
        <v>2.2999999999999998</v>
      </c>
      <c r="I911" s="567">
        <v>10.4</v>
      </c>
      <c r="J911" s="552">
        <v>7.5</v>
      </c>
      <c r="K911" s="546" t="s">
        <v>88</v>
      </c>
    </row>
    <row r="912" spans="1:11" x14ac:dyDescent="0.25">
      <c r="A912" s="584" t="s">
        <v>87</v>
      </c>
      <c r="B912" s="548"/>
      <c r="C912" s="549">
        <v>150</v>
      </c>
      <c r="D912" s="540"/>
      <c r="E912" s="551"/>
      <c r="F912" s="549">
        <v>4.3499999999999996</v>
      </c>
      <c r="G912" s="585">
        <v>3.7</v>
      </c>
      <c r="H912" s="585">
        <v>6</v>
      </c>
      <c r="I912" s="567">
        <v>74</v>
      </c>
      <c r="J912" s="568">
        <v>1.05</v>
      </c>
      <c r="K912" s="546"/>
    </row>
    <row r="913" spans="1:11" x14ac:dyDescent="0.25">
      <c r="A913" s="584"/>
      <c r="B913" s="548" t="s">
        <v>89</v>
      </c>
      <c r="C913" s="549"/>
      <c r="D913" s="540">
        <v>155</v>
      </c>
      <c r="E913" s="551">
        <v>150</v>
      </c>
      <c r="F913" s="549"/>
      <c r="G913" s="586"/>
      <c r="H913" s="585"/>
      <c r="I913" s="587"/>
      <c r="J913" s="568"/>
      <c r="K913" s="546"/>
    </row>
    <row r="914" spans="1:11" x14ac:dyDescent="0.25">
      <c r="A914" s="645" t="s">
        <v>293</v>
      </c>
      <c r="B914" s="646"/>
      <c r="C914" s="647" t="s">
        <v>410</v>
      </c>
      <c r="D914" s="648"/>
      <c r="E914" s="649"/>
      <c r="F914" s="650">
        <v>0.9</v>
      </c>
      <c r="G914" s="648">
        <v>7.4999999999999997E-2</v>
      </c>
      <c r="H914" s="649">
        <v>10.29</v>
      </c>
      <c r="I914" s="648">
        <v>45.4</v>
      </c>
      <c r="J914" s="651">
        <v>2.2799999999999998</v>
      </c>
      <c r="K914" s="651" t="s">
        <v>129</v>
      </c>
    </row>
    <row r="915" spans="1:11" x14ac:dyDescent="0.25">
      <c r="A915" s="645"/>
      <c r="B915" s="652" t="s">
        <v>62</v>
      </c>
      <c r="C915" s="647"/>
      <c r="D915" s="648">
        <v>79.8</v>
      </c>
      <c r="E915" s="649">
        <v>60</v>
      </c>
      <c r="F915" s="650"/>
      <c r="G915" s="648"/>
      <c r="H915" s="649"/>
      <c r="I915" s="648"/>
      <c r="J915" s="651"/>
      <c r="K915" s="651"/>
    </row>
    <row r="916" spans="1:11" x14ac:dyDescent="0.25">
      <c r="A916" s="645"/>
      <c r="B916" s="652" t="s">
        <v>39</v>
      </c>
      <c r="C916" s="647"/>
      <c r="D916" s="648">
        <v>3</v>
      </c>
      <c r="E916" s="649">
        <v>3</v>
      </c>
      <c r="F916" s="650"/>
      <c r="G916" s="648"/>
      <c r="H916" s="649"/>
      <c r="I916" s="648"/>
      <c r="J916" s="651"/>
      <c r="K916" s="651"/>
    </row>
    <row r="917" spans="1:11" x14ac:dyDescent="0.25">
      <c r="A917" s="584" t="s">
        <v>294</v>
      </c>
      <c r="B917" s="548"/>
      <c r="C917" s="549">
        <v>50</v>
      </c>
      <c r="D917" s="550"/>
      <c r="E917" s="551"/>
      <c r="F917" s="554">
        <v>5.8</v>
      </c>
      <c r="G917" s="540">
        <v>3.6</v>
      </c>
      <c r="H917" s="551">
        <v>19</v>
      </c>
      <c r="I917" s="567">
        <v>132</v>
      </c>
      <c r="J917" s="552">
        <v>0.03</v>
      </c>
      <c r="K917" s="553" t="s">
        <v>295</v>
      </c>
    </row>
    <row r="918" spans="1:11" x14ac:dyDescent="0.25">
      <c r="A918" s="584"/>
      <c r="B918" s="548" t="s">
        <v>73</v>
      </c>
      <c r="C918" s="549"/>
      <c r="D918" s="550">
        <v>25</v>
      </c>
      <c r="E918" s="551">
        <v>25</v>
      </c>
      <c r="F918" s="554"/>
      <c r="G918" s="540"/>
      <c r="H918" s="551"/>
      <c r="I918" s="567"/>
      <c r="J918" s="552"/>
      <c r="K918" s="553"/>
    </row>
    <row r="919" spans="1:11" x14ac:dyDescent="0.25">
      <c r="A919" s="584"/>
      <c r="B919" s="548" t="s">
        <v>39</v>
      </c>
      <c r="C919" s="549"/>
      <c r="D919" s="550">
        <v>1.4</v>
      </c>
      <c r="E919" s="551">
        <v>1.4</v>
      </c>
      <c r="F919" s="554"/>
      <c r="G919" s="540"/>
      <c r="H919" s="551"/>
      <c r="I919" s="567"/>
      <c r="J919" s="552"/>
      <c r="K919" s="553"/>
    </row>
    <row r="920" spans="1:11" x14ac:dyDescent="0.25">
      <c r="A920" s="584"/>
      <c r="B920" s="548" t="s">
        <v>34</v>
      </c>
      <c r="C920" s="549"/>
      <c r="D920" s="550">
        <v>1</v>
      </c>
      <c r="E920" s="551">
        <v>1</v>
      </c>
      <c r="F920" s="554"/>
      <c r="G920" s="540"/>
      <c r="H920" s="551"/>
      <c r="I920" s="567"/>
      <c r="J920" s="552"/>
      <c r="K920" s="553"/>
    </row>
    <row r="921" spans="1:11" x14ac:dyDescent="0.25">
      <c r="A921" s="584"/>
      <c r="B921" s="548" t="s">
        <v>30</v>
      </c>
      <c r="C921" s="549"/>
      <c r="D921" s="550">
        <v>1.4</v>
      </c>
      <c r="E921" s="551">
        <v>1.3</v>
      </c>
      <c r="F921" s="554"/>
      <c r="G921" s="540"/>
      <c r="H921" s="551"/>
      <c r="I921" s="567"/>
      <c r="J921" s="552"/>
      <c r="K921" s="553"/>
    </row>
    <row r="922" spans="1:11" x14ac:dyDescent="0.25">
      <c r="A922" s="584"/>
      <c r="B922" s="548" t="s">
        <v>31</v>
      </c>
      <c r="C922" s="549"/>
      <c r="D922" s="550">
        <v>0.4</v>
      </c>
      <c r="E922" s="551">
        <v>0.4</v>
      </c>
      <c r="F922" s="554"/>
      <c r="G922" s="540"/>
      <c r="H922" s="551"/>
      <c r="I922" s="567"/>
      <c r="J922" s="552"/>
      <c r="K922" s="553"/>
    </row>
    <row r="923" spans="1:11" x14ac:dyDescent="0.25">
      <c r="A923" s="584"/>
      <c r="B923" s="548" t="s">
        <v>170</v>
      </c>
      <c r="C923" s="549"/>
      <c r="D923" s="550">
        <v>0.2</v>
      </c>
      <c r="E923" s="551">
        <v>0.2</v>
      </c>
      <c r="F923" s="554"/>
      <c r="G923" s="540"/>
      <c r="H923" s="551"/>
      <c r="I923" s="567"/>
      <c r="J923" s="552"/>
      <c r="K923" s="553"/>
    </row>
    <row r="924" spans="1:11" x14ac:dyDescent="0.25">
      <c r="A924" s="584"/>
      <c r="B924" s="548" t="s">
        <v>40</v>
      </c>
      <c r="C924" s="549"/>
      <c r="D924" s="550">
        <v>10</v>
      </c>
      <c r="E924" s="551">
        <v>10</v>
      </c>
      <c r="F924" s="554"/>
      <c r="G924" s="540"/>
      <c r="H924" s="551"/>
      <c r="I924" s="567"/>
      <c r="J924" s="552"/>
      <c r="K924" s="553"/>
    </row>
    <row r="925" spans="1:11" x14ac:dyDescent="0.25">
      <c r="A925" s="584"/>
      <c r="B925" s="548" t="s">
        <v>296</v>
      </c>
      <c r="C925" s="549"/>
      <c r="D925" s="550"/>
      <c r="E925" s="551">
        <v>39</v>
      </c>
      <c r="F925" s="554"/>
      <c r="G925" s="540"/>
      <c r="H925" s="551"/>
      <c r="I925" s="567"/>
      <c r="J925" s="552"/>
      <c r="K925" s="553"/>
    </row>
    <row r="926" spans="1:11" x14ac:dyDescent="0.25">
      <c r="A926" s="569"/>
      <c r="B926" s="555" t="s">
        <v>133</v>
      </c>
      <c r="C926" s="549"/>
      <c r="D926" s="550">
        <v>16.32</v>
      </c>
      <c r="E926" s="551">
        <v>16</v>
      </c>
      <c r="F926" s="554"/>
      <c r="G926" s="540"/>
      <c r="H926" s="551"/>
      <c r="I926" s="540"/>
      <c r="J926" s="552"/>
      <c r="K926" s="553"/>
    </row>
    <row r="927" spans="1:11" x14ac:dyDescent="0.25">
      <c r="A927" s="569"/>
      <c r="B927" s="555" t="s">
        <v>30</v>
      </c>
      <c r="C927" s="549"/>
      <c r="D927" s="550">
        <v>1.7</v>
      </c>
      <c r="E927" s="551">
        <v>1.6</v>
      </c>
      <c r="F927" s="554"/>
      <c r="G927" s="540"/>
      <c r="H927" s="551"/>
      <c r="I927" s="567"/>
      <c r="J927" s="552"/>
      <c r="K927" s="553"/>
    </row>
    <row r="928" spans="1:11" x14ac:dyDescent="0.25">
      <c r="A928" s="569"/>
      <c r="B928" s="555" t="s">
        <v>73</v>
      </c>
      <c r="C928" s="549"/>
      <c r="D928" s="550">
        <v>0.8</v>
      </c>
      <c r="E928" s="551">
        <v>0.8</v>
      </c>
      <c r="F928" s="554"/>
      <c r="G928" s="540"/>
      <c r="H928" s="551"/>
      <c r="I928" s="567"/>
      <c r="J928" s="552"/>
      <c r="K928" s="553"/>
    </row>
    <row r="929" spans="1:11" x14ac:dyDescent="0.25">
      <c r="A929" s="569"/>
      <c r="B929" s="555" t="s">
        <v>116</v>
      </c>
      <c r="C929" s="549"/>
      <c r="D929" s="550">
        <v>0.8</v>
      </c>
      <c r="E929" s="551">
        <v>0.8</v>
      </c>
      <c r="F929" s="554"/>
      <c r="G929" s="540"/>
      <c r="H929" s="551"/>
      <c r="I929" s="567"/>
      <c r="J929" s="552"/>
      <c r="K929" s="553"/>
    </row>
    <row r="930" spans="1:11" x14ac:dyDescent="0.25">
      <c r="A930" s="569"/>
      <c r="B930" s="555" t="s">
        <v>39</v>
      </c>
      <c r="C930" s="549"/>
      <c r="D930" s="550">
        <v>1.8</v>
      </c>
      <c r="E930" s="551">
        <v>1.8</v>
      </c>
      <c r="F930" s="554"/>
      <c r="G930" s="540"/>
      <c r="H930" s="551"/>
      <c r="I930" s="745"/>
      <c r="J930" s="552"/>
      <c r="K930" s="553"/>
    </row>
    <row r="931" spans="1:11" x14ac:dyDescent="0.25">
      <c r="A931" s="584"/>
      <c r="B931" s="555" t="s">
        <v>297</v>
      </c>
      <c r="C931" s="618"/>
      <c r="D931" s="561"/>
      <c r="E931" s="568">
        <v>20</v>
      </c>
      <c r="F931" s="560"/>
      <c r="G931" s="549"/>
      <c r="H931" s="560"/>
      <c r="I931" s="554"/>
      <c r="J931" s="568"/>
      <c r="K931" s="553"/>
    </row>
    <row r="932" spans="1:11" x14ac:dyDescent="0.25">
      <c r="A932" s="555"/>
      <c r="B932" s="555" t="s">
        <v>73</v>
      </c>
      <c r="C932" s="618"/>
      <c r="D932" s="701">
        <v>1</v>
      </c>
      <c r="E932" s="568">
        <v>1</v>
      </c>
      <c r="F932" s="560"/>
      <c r="G932" s="549"/>
      <c r="H932" s="560"/>
      <c r="I932" s="554"/>
      <c r="J932" s="568"/>
      <c r="K932" s="553"/>
    </row>
    <row r="933" spans="1:11" x14ac:dyDescent="0.25">
      <c r="A933" s="555"/>
      <c r="B933" s="555" t="s">
        <v>30</v>
      </c>
      <c r="C933" s="618"/>
      <c r="D933" s="701">
        <v>1.1000000000000001</v>
      </c>
      <c r="E933" s="568">
        <v>1</v>
      </c>
      <c r="F933" s="560"/>
      <c r="G933" s="549"/>
      <c r="H933" s="560"/>
      <c r="I933" s="554"/>
      <c r="J933" s="568"/>
      <c r="K933" s="553"/>
    </row>
    <row r="934" spans="1:11" x14ac:dyDescent="0.25">
      <c r="A934" s="555"/>
      <c r="B934" s="555" t="s">
        <v>64</v>
      </c>
      <c r="C934" s="618"/>
      <c r="D934" s="701">
        <v>0.2</v>
      </c>
      <c r="E934" s="568">
        <v>0.2</v>
      </c>
      <c r="F934" s="560"/>
      <c r="G934" s="549"/>
      <c r="H934" s="560"/>
      <c r="I934" s="554"/>
      <c r="J934" s="568"/>
      <c r="K934" s="553"/>
    </row>
    <row r="935" spans="1:11" x14ac:dyDescent="0.25">
      <c r="A935" s="584" t="s">
        <v>171</v>
      </c>
      <c r="B935" s="548"/>
      <c r="C935" s="549">
        <v>30</v>
      </c>
      <c r="D935" s="550">
        <v>30</v>
      </c>
      <c r="E935" s="551">
        <v>30</v>
      </c>
      <c r="F935" s="549">
        <v>0.84</v>
      </c>
      <c r="G935" s="585">
        <v>1</v>
      </c>
      <c r="H935" s="585">
        <v>6</v>
      </c>
      <c r="I935" s="567">
        <v>36.4</v>
      </c>
      <c r="J935" s="568"/>
      <c r="K935" s="546"/>
    </row>
    <row r="936" spans="1:11" x14ac:dyDescent="0.25">
      <c r="A936" s="569"/>
      <c r="B936" s="555" t="s">
        <v>297</v>
      </c>
      <c r="C936" s="549"/>
      <c r="D936" s="551"/>
      <c r="E936" s="551">
        <v>21.4</v>
      </c>
      <c r="F936" s="549"/>
      <c r="G936" s="551"/>
      <c r="H936" s="551"/>
      <c r="I936" s="567"/>
      <c r="J936" s="552"/>
      <c r="K936" s="553"/>
    </row>
    <row r="937" spans="1:11" x14ac:dyDescent="0.25">
      <c r="A937" s="131" t="s">
        <v>194</v>
      </c>
      <c r="B937" s="132"/>
      <c r="C937" s="142">
        <v>120</v>
      </c>
      <c r="D937" s="141"/>
      <c r="E937" s="142"/>
      <c r="F937" s="217">
        <v>0.36</v>
      </c>
      <c r="G937" s="142">
        <v>0.15</v>
      </c>
      <c r="H937" s="141">
        <v>11.28</v>
      </c>
      <c r="I937" s="217">
        <v>47.88</v>
      </c>
      <c r="J937" s="218">
        <v>48.8</v>
      </c>
      <c r="K937" s="140" t="s">
        <v>195</v>
      </c>
    </row>
    <row r="938" spans="1:11" x14ac:dyDescent="0.25">
      <c r="A938" s="131"/>
      <c r="B938" s="132" t="s">
        <v>196</v>
      </c>
      <c r="C938" s="142"/>
      <c r="D938" s="141">
        <v>12</v>
      </c>
      <c r="E938" s="142">
        <v>12</v>
      </c>
      <c r="F938" s="217"/>
      <c r="G938" s="142"/>
      <c r="H938" s="141"/>
      <c r="I938" s="217"/>
      <c r="J938" s="218"/>
      <c r="K938" s="140"/>
    </row>
    <row r="939" spans="1:11" x14ac:dyDescent="0.25">
      <c r="A939" s="131"/>
      <c r="B939" s="132" t="s">
        <v>82</v>
      </c>
      <c r="C939" s="142"/>
      <c r="D939" s="141">
        <v>6</v>
      </c>
      <c r="E939" s="142">
        <v>6</v>
      </c>
      <c r="F939" s="217"/>
      <c r="G939" s="142"/>
      <c r="H939" s="217"/>
      <c r="I939" s="217"/>
      <c r="J939" s="218"/>
      <c r="K939" s="140"/>
    </row>
    <row r="940" spans="1:11" ht="15.75" thickBot="1" x14ac:dyDescent="0.3">
      <c r="A940" s="131"/>
      <c r="B940" s="144" t="s">
        <v>40</v>
      </c>
      <c r="C940" s="142"/>
      <c r="D940" s="142">
        <v>120</v>
      </c>
      <c r="E940" s="142">
        <v>120</v>
      </c>
      <c r="F940" s="142"/>
      <c r="G940" s="141"/>
      <c r="H940" s="142"/>
      <c r="I940" s="141"/>
      <c r="J940" s="218"/>
      <c r="K940" s="140"/>
    </row>
    <row r="941" spans="1:11" ht="15.75" thickBot="1" x14ac:dyDescent="0.3">
      <c r="A941" s="562" t="s">
        <v>48</v>
      </c>
      <c r="B941" s="580"/>
      <c r="C941" s="533">
        <v>483</v>
      </c>
      <c r="D941" s="563"/>
      <c r="E941" s="581"/>
      <c r="F941" s="622">
        <f>SUM(F910:F940)</f>
        <v>12.549999999999999</v>
      </c>
      <c r="G941" s="622">
        <f>SUM(G910:G940)</f>
        <v>8.5250000000000004</v>
      </c>
      <c r="H941" s="622">
        <f>SUM(H910:H940)</f>
        <v>54.870000000000005</v>
      </c>
      <c r="I941" s="622">
        <f>SUM(I910:I940)</f>
        <v>346.08</v>
      </c>
      <c r="J941" s="564">
        <f>SUM(J910:J940)</f>
        <v>59.66</v>
      </c>
      <c r="K941" s="746"/>
    </row>
    <row r="942" spans="1:11" ht="15.75" thickBot="1" x14ac:dyDescent="0.3">
      <c r="A942" s="597" t="s">
        <v>459</v>
      </c>
      <c r="B942" s="603"/>
      <c r="C942" s="747">
        <f>C860+C863+C909+C941</f>
        <v>1752.5</v>
      </c>
      <c r="D942" s="601"/>
      <c r="E942" s="748"/>
      <c r="F942" s="738">
        <f>F860+F863+F909+F941</f>
        <v>49.209999999999994</v>
      </c>
      <c r="G942" s="738">
        <f>G860+G863+G909+G941</f>
        <v>49.684999999999995</v>
      </c>
      <c r="H942" s="738">
        <f>H860+H863+H909+H941</f>
        <v>205.34000000000003</v>
      </c>
      <c r="I942" s="738">
        <f>I860+I863+I909+I941</f>
        <v>1465.1799999999998</v>
      </c>
      <c r="J942" s="738">
        <f>J860+J863+J909+J941</f>
        <v>79.89</v>
      </c>
      <c r="K942" s="749"/>
    </row>
    <row r="943" spans="1:11" x14ac:dyDescent="0.25">
      <c r="A943" s="624" t="s">
        <v>299</v>
      </c>
      <c r="B943" s="627"/>
      <c r="C943" s="750">
        <f>C97+C187+C281+C372+C467+C561+C648+C747+C836+C942</f>
        <v>16561</v>
      </c>
      <c r="D943" s="572"/>
      <c r="E943" s="608"/>
      <c r="F943" s="751">
        <f>F97+F187+F281+F372+F467+F561+F648+F747+F836+F942</f>
        <v>490.37666666666672</v>
      </c>
      <c r="G943" s="751">
        <f>G97+G187+G281+G372+G467+G561+G648+G747+G836+G942</f>
        <v>484.77000000000004</v>
      </c>
      <c r="H943" s="751">
        <f>H97+H187+H281+H372+H467+H561+H648+H747+H836+H942</f>
        <v>2017.7800000000002</v>
      </c>
      <c r="I943" s="751">
        <f>I97+I187+I281+I372+I467+I561+I648+I747+I836+I942</f>
        <v>14385.83</v>
      </c>
      <c r="J943" s="752">
        <f>J97+J187+J281+J372+J467+J561+J648+J747+J836+J942</f>
        <v>463.54583333333335</v>
      </c>
      <c r="K943" s="749"/>
    </row>
    <row r="944" spans="1:11" ht="15.75" thickBot="1" x14ac:dyDescent="0.3">
      <c r="A944" s="753" t="s">
        <v>300</v>
      </c>
      <c r="B944" s="754"/>
      <c r="C944" s="755">
        <f>AVERAGE(C97,C187,C281,C372,C467,C561,C648,C747,C836,C942)</f>
        <v>1656.1</v>
      </c>
      <c r="D944" s="756"/>
      <c r="E944" s="757"/>
      <c r="F944" s="758">
        <f>F943/10</f>
        <v>49.037666666666674</v>
      </c>
      <c r="G944" s="758">
        <f t="shared" ref="G944:J944" si="24">G943/10</f>
        <v>48.477000000000004</v>
      </c>
      <c r="H944" s="758">
        <f t="shared" si="24"/>
        <v>201.77800000000002</v>
      </c>
      <c r="I944" s="758">
        <f t="shared" si="24"/>
        <v>1438.5830000000001</v>
      </c>
      <c r="J944" s="758">
        <f t="shared" si="24"/>
        <v>46.354583333333338</v>
      </c>
      <c r="K944" s="759"/>
    </row>
    <row r="945" spans="1:11" x14ac:dyDescent="0.25">
      <c r="A945" s="760"/>
      <c r="B945" s="760"/>
      <c r="C945" s="761"/>
      <c r="D945" s="761"/>
      <c r="E945" s="762"/>
      <c r="F945" s="763">
        <f>F944*4</f>
        <v>196.15066666666669</v>
      </c>
      <c r="G945" s="763">
        <f>G944*9</f>
        <v>436.29300000000001</v>
      </c>
      <c r="H945" s="763">
        <f>H944*4</f>
        <v>807.11200000000008</v>
      </c>
      <c r="I945" s="764">
        <f>SUM(F945:H945)</f>
        <v>1439.5556666666666</v>
      </c>
      <c r="J945" s="763"/>
      <c r="K945" s="765"/>
    </row>
    <row r="946" spans="1:11" x14ac:dyDescent="0.25">
      <c r="A946" s="760"/>
      <c r="B946" s="760"/>
      <c r="C946" s="761"/>
      <c r="D946" s="761"/>
      <c r="E946" s="762"/>
      <c r="F946" s="763">
        <f>F945*100/I945</f>
        <v>13.625778509896691</v>
      </c>
      <c r="G946" s="763">
        <f>G945*100/I945</f>
        <v>30.30747682097277</v>
      </c>
      <c r="H946" s="763">
        <f>H945*100/I945</f>
        <v>56.06674466913055</v>
      </c>
      <c r="I946" s="763">
        <f>SUM(F946:H946)</f>
        <v>100</v>
      </c>
      <c r="J946" s="763"/>
      <c r="K946" s="765"/>
    </row>
    <row r="947" spans="1:11" x14ac:dyDescent="0.25">
      <c r="A947" s="760"/>
      <c r="B947" s="760"/>
      <c r="C947" s="761"/>
      <c r="D947" s="761"/>
      <c r="E947" s="762"/>
      <c r="F947" s="763"/>
      <c r="G947" s="763"/>
      <c r="H947" s="763"/>
      <c r="I947" s="763"/>
      <c r="J947" s="763"/>
      <c r="K947" s="765"/>
    </row>
    <row r="948" spans="1:11" x14ac:dyDescent="0.25">
      <c r="A948" s="489" t="s">
        <v>301</v>
      </c>
      <c r="B948" s="548"/>
      <c r="C948" s="548"/>
      <c r="D948" s="739"/>
      <c r="E948" s="672"/>
      <c r="F948" s="766"/>
      <c r="G948" s="766"/>
      <c r="H948" s="766"/>
      <c r="I948" s="766"/>
      <c r="J948" s="767"/>
      <c r="K948" s="548"/>
    </row>
    <row r="949" spans="1:11" x14ac:dyDescent="0.25">
      <c r="A949" s="1211" t="s">
        <v>302</v>
      </c>
      <c r="B949" s="1211"/>
      <c r="C949" s="1211"/>
      <c r="D949" s="1211"/>
      <c r="E949" s="1211"/>
      <c r="F949" s="1211"/>
      <c r="G949" s="1211"/>
      <c r="H949" s="1211"/>
      <c r="I949" s="1211"/>
      <c r="J949" s="1211"/>
      <c r="K949" s="1211"/>
    </row>
    <row r="950" spans="1:11" x14ac:dyDescent="0.25">
      <c r="A950" s="1211" t="s">
        <v>303</v>
      </c>
      <c r="B950" s="1211"/>
      <c r="C950" s="1211"/>
      <c r="D950" s="1211"/>
      <c r="E950" s="1211"/>
      <c r="F950" s="1211"/>
      <c r="G950" s="1211"/>
      <c r="H950" s="1211"/>
      <c r="I950" s="1211"/>
      <c r="J950" s="1211"/>
      <c r="K950" s="1211"/>
    </row>
    <row r="951" spans="1:11" x14ac:dyDescent="0.25">
      <c r="A951" s="1211" t="s">
        <v>304</v>
      </c>
      <c r="B951" s="1211"/>
      <c r="C951" s="1211"/>
      <c r="D951" s="1211"/>
      <c r="E951" s="1211"/>
      <c r="F951" s="1211"/>
      <c r="G951" s="1211"/>
      <c r="H951" s="1211"/>
      <c r="I951" s="1211"/>
      <c r="J951" s="1211"/>
      <c r="K951" s="1211"/>
    </row>
    <row r="952" spans="1:11" x14ac:dyDescent="0.25">
      <c r="A952" s="1211" t="s">
        <v>305</v>
      </c>
      <c r="B952" s="1211"/>
      <c r="C952" s="1211"/>
      <c r="D952" s="1211"/>
      <c r="E952" s="1211"/>
      <c r="F952" s="1211"/>
      <c r="G952" s="1211"/>
      <c r="H952" s="1211"/>
      <c r="I952" s="1211"/>
      <c r="J952" s="1211"/>
      <c r="K952" s="1211"/>
    </row>
    <row r="953" spans="1:11" x14ac:dyDescent="0.25">
      <c r="A953" s="1212" t="s">
        <v>460</v>
      </c>
      <c r="B953" s="1212"/>
      <c r="C953" s="1212"/>
      <c r="D953" s="1212"/>
      <c r="E953" s="1212"/>
      <c r="F953" s="1212"/>
      <c r="G953" s="1212"/>
      <c r="H953" s="1212"/>
      <c r="I953" s="1212"/>
      <c r="J953" s="1212"/>
      <c r="K953" s="1212"/>
    </row>
    <row r="954" spans="1:11" x14ac:dyDescent="0.25">
      <c r="A954" s="1211" t="s">
        <v>307</v>
      </c>
      <c r="B954" s="1211"/>
      <c r="C954" s="1211"/>
      <c r="D954" s="1211"/>
      <c r="E954" s="1211"/>
      <c r="F954" s="1211"/>
      <c r="G954" s="1211"/>
      <c r="H954" s="1211"/>
      <c r="I954" s="1211"/>
      <c r="J954" s="1211"/>
      <c r="K954" s="1211"/>
    </row>
    <row r="955" spans="1:11" x14ac:dyDescent="0.25">
      <c r="A955" s="1212" t="s">
        <v>461</v>
      </c>
      <c r="B955" s="1212"/>
      <c r="C955" s="1212"/>
      <c r="D955" s="1212"/>
      <c r="E955" s="1212"/>
      <c r="F955" s="1212"/>
      <c r="G955" s="1212"/>
      <c r="H955" s="1212"/>
      <c r="I955" s="1212"/>
      <c r="J955" s="1212"/>
      <c r="K955" s="1212"/>
    </row>
    <row r="956" spans="1:11" x14ac:dyDescent="0.25">
      <c r="A956" s="1211" t="s">
        <v>309</v>
      </c>
      <c r="B956" s="1211"/>
      <c r="C956" s="1211"/>
      <c r="D956" s="1211"/>
      <c r="E956" s="1211"/>
      <c r="F956" s="1211"/>
      <c r="G956" s="1211"/>
      <c r="H956" s="1211"/>
      <c r="I956" s="1211"/>
      <c r="J956" s="1211"/>
      <c r="K956" s="1211"/>
    </row>
    <row r="957" spans="1:11" x14ac:dyDescent="0.25">
      <c r="A957" s="1212" t="s">
        <v>462</v>
      </c>
      <c r="B957" s="1212"/>
      <c r="C957" s="1212"/>
      <c r="D957" s="1212"/>
      <c r="E957" s="1212"/>
      <c r="F957" s="1212"/>
      <c r="G957" s="1212"/>
      <c r="H957" s="1212"/>
      <c r="I957" s="1212"/>
      <c r="J957" s="1212"/>
      <c r="K957" s="1212"/>
    </row>
    <row r="958" spans="1:11" x14ac:dyDescent="0.25">
      <c r="A958" s="1211" t="s">
        <v>311</v>
      </c>
      <c r="B958" s="1211"/>
      <c r="C958" s="1211"/>
      <c r="D958" s="1211"/>
      <c r="E958" s="1211"/>
      <c r="F958" s="1211"/>
      <c r="G958" s="1211"/>
      <c r="H958" s="1211"/>
      <c r="I958" s="1211"/>
      <c r="J958" s="1211"/>
      <c r="K958" s="1211"/>
    </row>
    <row r="959" spans="1:11" x14ac:dyDescent="0.25">
      <c r="A959" s="1211" t="s">
        <v>312</v>
      </c>
      <c r="B959" s="1211"/>
      <c r="C959" s="1211"/>
      <c r="D959" s="1211"/>
      <c r="E959" s="1211"/>
      <c r="F959" s="1211"/>
      <c r="G959" s="1211"/>
      <c r="H959" s="1211"/>
      <c r="I959" s="1211"/>
      <c r="J959" s="1211"/>
      <c r="K959" s="1211"/>
    </row>
    <row r="960" spans="1:11" x14ac:dyDescent="0.25">
      <c r="A960" s="1211" t="s">
        <v>313</v>
      </c>
      <c r="B960" s="1211"/>
      <c r="C960" s="1211"/>
      <c r="D960" s="1211"/>
      <c r="E960" s="1211"/>
      <c r="F960" s="1211"/>
      <c r="G960" s="1211"/>
      <c r="H960" s="1211"/>
      <c r="I960" s="1211"/>
      <c r="J960" s="1211"/>
      <c r="K960" s="1211"/>
    </row>
    <row r="961" spans="1:11" x14ac:dyDescent="0.25">
      <c r="A961" s="1211" t="s">
        <v>314</v>
      </c>
      <c r="B961" s="1211"/>
      <c r="C961" s="1211"/>
      <c r="D961" s="1211"/>
      <c r="E961" s="1211"/>
      <c r="F961" s="1211"/>
      <c r="G961" s="1211"/>
      <c r="H961" s="1211"/>
      <c r="I961" s="1211"/>
      <c r="J961" s="1211"/>
      <c r="K961" s="1211"/>
    </row>
    <row r="962" spans="1:11" x14ac:dyDescent="0.25">
      <c r="A962" s="1211" t="s">
        <v>315</v>
      </c>
      <c r="B962" s="1211"/>
      <c r="C962" s="1211"/>
      <c r="D962" s="1211"/>
      <c r="E962" s="1211"/>
      <c r="F962" s="1211"/>
      <c r="G962" s="1211"/>
      <c r="H962" s="1211"/>
      <c r="I962" s="1211"/>
      <c r="J962" s="1211"/>
      <c r="K962" s="1211"/>
    </row>
    <row r="963" spans="1:11" x14ac:dyDescent="0.25">
      <c r="A963" s="1211" t="s">
        <v>316</v>
      </c>
      <c r="B963" s="1211"/>
      <c r="C963" s="1211"/>
      <c r="D963" s="1211"/>
      <c r="E963" s="1211"/>
      <c r="F963" s="1211"/>
      <c r="G963" s="1211"/>
      <c r="H963" s="1211"/>
      <c r="I963" s="1211"/>
      <c r="J963" s="1211"/>
      <c r="K963" s="1211"/>
    </row>
    <row r="964" spans="1:11" x14ac:dyDescent="0.25">
      <c r="A964" s="1211" t="s">
        <v>317</v>
      </c>
      <c r="B964" s="1211"/>
      <c r="C964" s="1211"/>
      <c r="D964" s="1211"/>
      <c r="E964" s="1211"/>
      <c r="F964" s="1211"/>
      <c r="G964" s="1211"/>
      <c r="H964" s="1211"/>
      <c r="I964" s="1211"/>
      <c r="J964" s="1211"/>
      <c r="K964" s="1211"/>
    </row>
    <row r="965" spans="1:11" x14ac:dyDescent="0.25">
      <c r="A965" s="1211" t="s">
        <v>318</v>
      </c>
      <c r="B965" s="1211"/>
      <c r="C965" s="1211"/>
      <c r="D965" s="1211"/>
      <c r="E965" s="1211"/>
      <c r="F965" s="1211"/>
      <c r="G965" s="1211"/>
      <c r="H965" s="1211"/>
      <c r="I965" s="1211"/>
      <c r="J965" s="1211"/>
      <c r="K965" s="1211"/>
    </row>
    <row r="966" spans="1:11" x14ac:dyDescent="0.25">
      <c r="A966" s="1211" t="s">
        <v>319</v>
      </c>
      <c r="B966" s="1211"/>
      <c r="C966" s="1211"/>
      <c r="D966" s="1211"/>
      <c r="E966" s="1211"/>
      <c r="F966" s="1211"/>
      <c r="G966" s="1211"/>
      <c r="H966" s="1211"/>
      <c r="I966" s="1211"/>
      <c r="J966" s="1211"/>
      <c r="K966" s="1211"/>
    </row>
    <row r="967" spans="1:11" x14ac:dyDescent="0.25">
      <c r="A967" s="1211" t="s">
        <v>320</v>
      </c>
      <c r="B967" s="1211"/>
      <c r="C967" s="1211"/>
      <c r="D967" s="1211"/>
      <c r="E967" s="1211"/>
      <c r="F967" s="1211"/>
      <c r="G967" s="1211"/>
      <c r="H967" s="1211"/>
      <c r="I967" s="1211"/>
      <c r="J967" s="1211"/>
      <c r="K967" s="1211"/>
    </row>
    <row r="968" spans="1:11" x14ac:dyDescent="0.25">
      <c r="A968" s="1211" t="s">
        <v>321</v>
      </c>
      <c r="B968" s="1211"/>
      <c r="C968" s="1211"/>
      <c r="D968" s="1211"/>
      <c r="E968" s="1211"/>
      <c r="F968" s="1211"/>
      <c r="G968" s="1211"/>
      <c r="H968" s="1211"/>
      <c r="I968" s="1211"/>
      <c r="J968" s="1211"/>
      <c r="K968" s="1211"/>
    </row>
    <row r="969" spans="1:11" x14ac:dyDescent="0.25">
      <c r="A969" s="1211" t="s">
        <v>322</v>
      </c>
      <c r="B969" s="1211"/>
      <c r="C969" s="1211"/>
      <c r="D969" s="1211"/>
      <c r="E969" s="1211"/>
      <c r="F969" s="1211"/>
      <c r="G969" s="1211"/>
      <c r="H969" s="1211"/>
      <c r="I969" s="1211"/>
      <c r="J969" s="1211"/>
      <c r="K969" s="1211"/>
    </row>
    <row r="970" spans="1:11" x14ac:dyDescent="0.25">
      <c r="A970" s="1211" t="s">
        <v>323</v>
      </c>
      <c r="B970" s="1211"/>
      <c r="C970" s="1211"/>
      <c r="D970" s="1211"/>
      <c r="E970" s="1211"/>
      <c r="F970" s="1211"/>
      <c r="G970" s="1211"/>
      <c r="H970" s="1211"/>
      <c r="I970" s="1211"/>
      <c r="J970" s="1211"/>
      <c r="K970" s="1211"/>
    </row>
    <row r="971" spans="1:11" x14ac:dyDescent="0.25">
      <c r="A971" s="1211" t="s">
        <v>324</v>
      </c>
      <c r="B971" s="1211"/>
      <c r="C971" s="1211"/>
      <c r="D971" s="1211"/>
      <c r="E971" s="1211"/>
      <c r="F971" s="1211"/>
      <c r="G971" s="1211"/>
      <c r="H971" s="1211"/>
      <c r="I971" s="1211"/>
      <c r="J971" s="1211"/>
      <c r="K971" s="1211"/>
    </row>
    <row r="972" spans="1:11" x14ac:dyDescent="0.25">
      <c r="G972" s="489"/>
      <c r="H972" s="489"/>
      <c r="I972" s="489"/>
      <c r="J972" s="768"/>
    </row>
    <row r="973" spans="1:11" x14ac:dyDescent="0.25">
      <c r="A973" s="502"/>
    </row>
    <row r="974" spans="1:11" x14ac:dyDescent="0.25">
      <c r="E974" s="673"/>
      <c r="F974" s="716"/>
      <c r="G974" s="771"/>
      <c r="H974" s="771"/>
      <c r="I974" s="717"/>
    </row>
    <row r="975" spans="1:11" x14ac:dyDescent="0.25">
      <c r="E975" s="673"/>
      <c r="F975" s="716"/>
      <c r="G975" s="771"/>
      <c r="H975" s="771"/>
      <c r="I975" s="717"/>
    </row>
    <row r="976" spans="1:11" x14ac:dyDescent="0.25">
      <c r="E976" s="673"/>
      <c r="F976" s="716"/>
      <c r="G976" s="771"/>
      <c r="H976" s="771"/>
      <c r="I976" s="717"/>
    </row>
    <row r="977" spans="1:10" x14ac:dyDescent="0.25">
      <c r="F977" s="716"/>
      <c r="G977" s="771"/>
      <c r="H977" s="771"/>
      <c r="I977" s="717"/>
    </row>
    <row r="978" spans="1:10" x14ac:dyDescent="0.25">
      <c r="F978" s="716"/>
      <c r="G978" s="771"/>
      <c r="H978" s="771"/>
      <c r="I978" s="717"/>
    </row>
    <row r="979" spans="1:10" x14ac:dyDescent="0.25">
      <c r="F979" s="716"/>
      <c r="G979" s="771"/>
      <c r="H979" s="771"/>
      <c r="I979" s="717"/>
    </row>
    <row r="980" spans="1:10" x14ac:dyDescent="0.25">
      <c r="A980" s="502"/>
      <c r="B980" s="502"/>
      <c r="C980" s="503"/>
      <c r="D980" s="504"/>
      <c r="E980" s="504"/>
      <c r="F980" s="726"/>
      <c r="G980" s="772"/>
      <c r="H980" s="772"/>
      <c r="I980" s="727"/>
    </row>
    <row r="981" spans="1:10" x14ac:dyDescent="0.25">
      <c r="A981" s="502"/>
      <c r="B981" s="502"/>
      <c r="C981" s="503"/>
      <c r="D981" s="504"/>
      <c r="E981" s="504"/>
      <c r="F981" s="726"/>
      <c r="G981" s="772"/>
      <c r="H981" s="772"/>
      <c r="I981" s="727"/>
      <c r="J981" s="773"/>
    </row>
    <row r="982" spans="1:10" x14ac:dyDescent="0.25">
      <c r="A982" s="502"/>
      <c r="B982" s="502"/>
      <c r="C982" s="503"/>
      <c r="D982" s="504"/>
      <c r="E982" s="504"/>
      <c r="F982" s="726"/>
      <c r="G982" s="772"/>
      <c r="H982" s="772"/>
      <c r="I982" s="727"/>
      <c r="J982" s="773"/>
    </row>
    <row r="983" spans="1:10" x14ac:dyDescent="0.25">
      <c r="A983" s="502"/>
      <c r="B983" s="502"/>
      <c r="C983" s="503"/>
      <c r="D983" s="504"/>
      <c r="E983" s="504"/>
      <c r="F983" s="726"/>
      <c r="G983" s="772"/>
      <c r="H983" s="772"/>
      <c r="I983" s="727"/>
      <c r="J983" s="773"/>
    </row>
    <row r="984" spans="1:10" x14ac:dyDescent="0.25">
      <c r="F984" s="716"/>
      <c r="G984" s="771"/>
      <c r="H984" s="771"/>
      <c r="I984" s="717"/>
    </row>
    <row r="985" spans="1:10" x14ac:dyDescent="0.25">
      <c r="A985" s="502"/>
      <c r="F985" s="716"/>
      <c r="G985" s="771"/>
      <c r="H985" s="771"/>
      <c r="I985" s="717"/>
    </row>
    <row r="986" spans="1:10" x14ac:dyDescent="0.25">
      <c r="E986" s="673"/>
      <c r="F986" s="716"/>
      <c r="G986" s="771"/>
      <c r="H986" s="771"/>
      <c r="I986" s="717"/>
    </row>
    <row r="987" spans="1:10" x14ac:dyDescent="0.25">
      <c r="E987" s="673"/>
      <c r="F987" s="716"/>
      <c r="G987" s="771"/>
      <c r="H987" s="771"/>
      <c r="I987" s="717"/>
    </row>
    <row r="988" spans="1:10" x14ac:dyDescent="0.25">
      <c r="E988" s="673"/>
      <c r="F988" s="716"/>
      <c r="G988" s="771"/>
      <c r="H988" s="771"/>
      <c r="I988" s="717"/>
    </row>
    <row r="989" spans="1:10" x14ac:dyDescent="0.25">
      <c r="E989" s="673"/>
      <c r="F989" s="716"/>
      <c r="G989" s="771"/>
      <c r="H989" s="771"/>
      <c r="I989" s="717"/>
    </row>
    <row r="990" spans="1:10" x14ac:dyDescent="0.25">
      <c r="E990" s="673"/>
      <c r="F990" s="716"/>
      <c r="G990" s="771"/>
      <c r="H990" s="771"/>
      <c r="I990" s="717"/>
    </row>
    <row r="991" spans="1:10" x14ac:dyDescent="0.25">
      <c r="E991" s="673"/>
      <c r="F991" s="716"/>
      <c r="G991" s="771"/>
      <c r="H991" s="771"/>
      <c r="I991" s="717"/>
    </row>
    <row r="992" spans="1:10" x14ac:dyDescent="0.25">
      <c r="E992" s="673"/>
      <c r="F992" s="716"/>
      <c r="G992" s="771"/>
      <c r="H992" s="771"/>
      <c r="I992" s="717"/>
    </row>
    <row r="993" spans="1:9" x14ac:dyDescent="0.25">
      <c r="F993" s="716"/>
      <c r="G993" s="771"/>
      <c r="H993" s="771"/>
      <c r="I993" s="717"/>
    </row>
    <row r="994" spans="1:9" x14ac:dyDescent="0.25">
      <c r="A994" s="502"/>
      <c r="F994" s="726"/>
      <c r="G994" s="772"/>
      <c r="H994" s="772"/>
      <c r="I994" s="727"/>
    </row>
    <row r="995" spans="1:9" x14ac:dyDescent="0.25">
      <c r="A995" s="502"/>
      <c r="F995" s="726"/>
      <c r="G995" s="772"/>
      <c r="H995" s="772"/>
      <c r="I995" s="727"/>
    </row>
    <row r="996" spans="1:9" x14ac:dyDescent="0.25">
      <c r="A996" s="502"/>
      <c r="F996" s="726"/>
      <c r="G996" s="772"/>
      <c r="H996" s="772"/>
      <c r="I996" s="727"/>
    </row>
    <row r="997" spans="1:9" x14ac:dyDescent="0.25">
      <c r="A997" s="502"/>
      <c r="F997" s="726"/>
      <c r="G997" s="772"/>
      <c r="H997" s="772"/>
      <c r="I997" s="727"/>
    </row>
    <row r="998" spans="1:9" x14ac:dyDescent="0.25">
      <c r="F998" s="716"/>
      <c r="G998" s="771"/>
      <c r="H998" s="771"/>
      <c r="I998" s="717"/>
    </row>
    <row r="999" spans="1:9" x14ac:dyDescent="0.25">
      <c r="A999" s="502"/>
      <c r="F999" s="716"/>
      <c r="G999" s="771"/>
      <c r="H999" s="771"/>
      <c r="I999" s="717"/>
    </row>
    <row r="1000" spans="1:9" x14ac:dyDescent="0.25">
      <c r="E1000" s="673"/>
      <c r="F1000" s="716"/>
      <c r="G1000" s="771"/>
      <c r="H1000" s="771"/>
      <c r="I1000" s="717"/>
    </row>
    <row r="1001" spans="1:9" x14ac:dyDescent="0.25">
      <c r="E1001" s="673"/>
      <c r="F1001" s="716"/>
      <c r="G1001" s="771"/>
      <c r="H1001" s="771"/>
      <c r="I1001" s="717"/>
    </row>
    <row r="1002" spans="1:9" x14ac:dyDescent="0.25">
      <c r="F1002" s="716"/>
      <c r="G1002" s="771"/>
      <c r="H1002" s="771"/>
      <c r="I1002" s="717"/>
    </row>
    <row r="1003" spans="1:9" x14ac:dyDescent="0.25">
      <c r="A1003" s="502"/>
      <c r="F1003" s="726"/>
      <c r="G1003" s="772"/>
      <c r="H1003" s="772"/>
      <c r="I1003" s="727"/>
    </row>
    <row r="1004" spans="1:9" x14ac:dyDescent="0.25">
      <c r="F1004" s="716"/>
      <c r="G1004" s="771"/>
      <c r="H1004" s="771"/>
      <c r="I1004" s="717"/>
    </row>
    <row r="1005" spans="1:9" x14ac:dyDescent="0.25">
      <c r="E1005" s="673"/>
      <c r="F1005" s="716"/>
      <c r="G1005" s="771"/>
      <c r="H1005" s="771"/>
      <c r="I1005" s="717"/>
    </row>
    <row r="1006" spans="1:9" x14ac:dyDescent="0.25">
      <c r="E1006" s="673"/>
      <c r="F1006" s="716"/>
      <c r="G1006" s="771"/>
      <c r="H1006" s="771"/>
      <c r="I1006" s="717"/>
    </row>
    <row r="1007" spans="1:9" x14ac:dyDescent="0.25">
      <c r="A1007" s="502"/>
      <c r="B1007" s="502"/>
      <c r="C1007" s="503"/>
      <c r="D1007" s="504"/>
      <c r="E1007" s="504"/>
      <c r="F1007" s="726"/>
      <c r="G1007" s="772"/>
      <c r="H1007" s="772"/>
      <c r="I1007" s="727"/>
    </row>
    <row r="1008" spans="1:9" x14ac:dyDescent="0.25">
      <c r="F1008" s="716"/>
      <c r="G1008" s="771"/>
      <c r="H1008" s="771"/>
      <c r="I1008" s="717"/>
    </row>
    <row r="1009" spans="1:9" x14ac:dyDescent="0.25">
      <c r="F1009" s="716"/>
      <c r="G1009" s="771"/>
      <c r="H1009" s="771"/>
      <c r="I1009" s="717"/>
    </row>
    <row r="1010" spans="1:9" x14ac:dyDescent="0.25">
      <c r="A1010" s="502"/>
      <c r="F1010" s="503"/>
      <c r="G1010" s="774"/>
      <c r="H1010" s="774"/>
      <c r="I1010" s="775"/>
    </row>
    <row r="1012" spans="1:9" x14ac:dyDescent="0.25">
      <c r="A1012" s="502"/>
      <c r="B1012" s="502"/>
    </row>
    <row r="1016" spans="1:9" x14ac:dyDescent="0.25">
      <c r="A1016" s="502"/>
      <c r="B1016" s="502"/>
      <c r="C1016" s="503"/>
      <c r="D1016" s="504"/>
      <c r="E1016" s="776"/>
      <c r="F1016" s="726"/>
      <c r="G1016" s="772"/>
      <c r="H1016" s="772"/>
      <c r="I1016" s="727"/>
    </row>
    <row r="1017" spans="1:9" x14ac:dyDescent="0.25">
      <c r="A1017" s="502"/>
      <c r="B1017" s="502"/>
      <c r="C1017" s="503"/>
      <c r="D1017" s="504"/>
      <c r="E1017" s="776"/>
      <c r="F1017" s="726"/>
      <c r="G1017" s="772"/>
      <c r="H1017" s="772"/>
      <c r="I1017" s="727"/>
    </row>
    <row r="1018" spans="1:9" x14ac:dyDescent="0.25">
      <c r="A1018" s="502"/>
      <c r="B1018" s="502"/>
      <c r="C1018" s="503"/>
      <c r="D1018" s="504"/>
      <c r="E1018" s="776"/>
      <c r="F1018" s="726"/>
      <c r="G1018" s="772"/>
      <c r="H1018" s="772"/>
      <c r="I1018" s="727"/>
    </row>
    <row r="1019" spans="1:9" x14ac:dyDescent="0.25">
      <c r="A1019" s="502"/>
      <c r="B1019" s="502"/>
      <c r="C1019" s="503"/>
      <c r="D1019" s="504"/>
      <c r="E1019" s="776"/>
      <c r="F1019" s="726"/>
      <c r="G1019" s="772"/>
      <c r="H1019" s="772"/>
      <c r="I1019" s="727"/>
    </row>
    <row r="1021" spans="1:9" x14ac:dyDescent="0.25">
      <c r="C1021" s="503"/>
      <c r="D1021" s="504"/>
    </row>
    <row r="1022" spans="1:9" x14ac:dyDescent="0.25">
      <c r="A1022" s="502"/>
      <c r="B1022" s="502"/>
    </row>
    <row r="1023" spans="1:9" x14ac:dyDescent="0.25">
      <c r="E1023" s="673"/>
      <c r="F1023" s="716"/>
      <c r="G1023" s="771"/>
      <c r="H1023" s="771"/>
      <c r="I1023" s="717"/>
    </row>
    <row r="1024" spans="1:9" x14ac:dyDescent="0.25">
      <c r="E1024" s="673"/>
      <c r="F1024" s="716"/>
      <c r="G1024" s="771"/>
      <c r="H1024" s="771"/>
      <c r="I1024" s="717"/>
    </row>
    <row r="1025" spans="1:10" x14ac:dyDescent="0.25">
      <c r="E1025" s="673"/>
      <c r="F1025" s="716"/>
      <c r="G1025" s="771"/>
      <c r="H1025" s="771"/>
      <c r="I1025" s="717"/>
    </row>
    <row r="1026" spans="1:10" x14ac:dyDescent="0.25">
      <c r="E1026" s="673"/>
      <c r="F1026" s="716"/>
      <c r="G1026" s="771"/>
      <c r="H1026" s="771"/>
      <c r="I1026" s="717"/>
    </row>
    <row r="1027" spans="1:10" x14ac:dyDescent="0.25">
      <c r="E1027" s="673"/>
      <c r="F1027" s="716"/>
      <c r="G1027" s="771"/>
      <c r="H1027" s="771"/>
      <c r="I1027" s="717"/>
    </row>
    <row r="1028" spans="1:10" x14ac:dyDescent="0.25">
      <c r="E1028" s="673"/>
      <c r="F1028" s="716"/>
      <c r="G1028" s="771"/>
      <c r="H1028" s="771"/>
      <c r="I1028" s="717"/>
    </row>
    <row r="1029" spans="1:10" x14ac:dyDescent="0.25">
      <c r="F1029" s="716"/>
      <c r="G1029" s="771"/>
      <c r="H1029" s="771"/>
      <c r="I1029" s="717"/>
    </row>
    <row r="1030" spans="1:10" x14ac:dyDescent="0.25">
      <c r="A1030" s="502"/>
      <c r="B1030" s="502"/>
      <c r="C1030" s="503"/>
      <c r="D1030" s="504"/>
      <c r="E1030" s="504"/>
      <c r="F1030" s="726"/>
      <c r="G1030" s="772"/>
      <c r="H1030" s="772"/>
      <c r="I1030" s="727"/>
      <c r="J1030" s="773"/>
    </row>
    <row r="1031" spans="1:10" x14ac:dyDescent="0.25">
      <c r="A1031" s="502"/>
      <c r="B1031" s="502"/>
      <c r="C1031" s="503"/>
      <c r="D1031" s="504"/>
      <c r="E1031" s="504"/>
      <c r="F1031" s="726"/>
      <c r="G1031" s="772"/>
      <c r="H1031" s="772"/>
      <c r="I1031" s="727"/>
      <c r="J1031" s="773"/>
    </row>
    <row r="1032" spans="1:10" x14ac:dyDescent="0.25">
      <c r="A1032" s="502"/>
      <c r="B1032" s="502"/>
      <c r="C1032" s="503"/>
      <c r="D1032" s="504"/>
      <c r="E1032" s="504"/>
      <c r="F1032" s="726"/>
      <c r="G1032" s="772"/>
      <c r="H1032" s="772"/>
      <c r="I1032" s="727"/>
      <c r="J1032" s="773"/>
    </row>
    <row r="1033" spans="1:10" x14ac:dyDescent="0.25">
      <c r="F1033" s="716"/>
      <c r="G1033" s="771"/>
      <c r="H1033" s="771"/>
      <c r="I1033" s="717"/>
    </row>
    <row r="1034" spans="1:10" x14ac:dyDescent="0.25">
      <c r="A1034" s="502"/>
      <c r="F1034" s="716"/>
      <c r="G1034" s="771"/>
      <c r="H1034" s="771"/>
      <c r="I1034" s="717"/>
    </row>
    <row r="1035" spans="1:10" x14ac:dyDescent="0.25">
      <c r="E1035" s="673"/>
      <c r="F1035" s="716"/>
      <c r="G1035" s="771"/>
      <c r="H1035" s="771"/>
      <c r="I1035" s="717"/>
    </row>
    <row r="1036" spans="1:10" x14ac:dyDescent="0.25">
      <c r="E1036" s="673"/>
      <c r="F1036" s="716"/>
      <c r="G1036" s="771"/>
      <c r="H1036" s="771"/>
      <c r="I1036" s="717"/>
    </row>
    <row r="1037" spans="1:10" x14ac:dyDescent="0.25">
      <c r="E1037" s="673"/>
      <c r="F1037" s="716"/>
      <c r="G1037" s="771"/>
      <c r="H1037" s="771"/>
      <c r="I1037" s="717"/>
    </row>
    <row r="1038" spans="1:10" x14ac:dyDescent="0.25">
      <c r="E1038" s="673"/>
      <c r="F1038" s="716"/>
      <c r="G1038" s="771"/>
      <c r="H1038" s="771"/>
      <c r="I1038" s="717"/>
    </row>
    <row r="1039" spans="1:10" x14ac:dyDescent="0.25">
      <c r="E1039" s="673"/>
      <c r="F1039" s="716"/>
      <c r="G1039" s="771"/>
      <c r="H1039" s="771"/>
      <c r="I1039" s="717"/>
    </row>
    <row r="1040" spans="1:10" x14ac:dyDescent="0.25">
      <c r="E1040" s="673"/>
      <c r="F1040" s="716"/>
      <c r="G1040" s="771"/>
      <c r="H1040" s="771"/>
      <c r="I1040" s="717"/>
    </row>
    <row r="1041" spans="1:9" x14ac:dyDescent="0.25">
      <c r="E1041" s="673"/>
      <c r="F1041" s="716"/>
      <c r="G1041" s="771"/>
      <c r="H1041" s="771"/>
      <c r="I1041" s="717"/>
    </row>
    <row r="1042" spans="1:9" x14ac:dyDescent="0.25">
      <c r="E1042" s="673"/>
      <c r="F1042" s="716"/>
      <c r="G1042" s="771"/>
      <c r="H1042" s="771"/>
      <c r="I1042" s="717"/>
    </row>
    <row r="1043" spans="1:9" x14ac:dyDescent="0.25">
      <c r="F1043" s="716"/>
      <c r="G1043" s="771"/>
      <c r="H1043" s="771"/>
      <c r="I1043" s="717"/>
    </row>
    <row r="1044" spans="1:9" x14ac:dyDescent="0.25">
      <c r="A1044" s="502"/>
      <c r="F1044" s="726"/>
      <c r="G1044" s="772"/>
      <c r="H1044" s="772"/>
      <c r="I1044" s="727"/>
    </row>
    <row r="1045" spans="1:9" x14ac:dyDescent="0.25">
      <c r="A1045" s="502"/>
      <c r="F1045" s="726"/>
      <c r="G1045" s="772"/>
      <c r="H1045" s="772"/>
      <c r="I1045" s="727"/>
    </row>
    <row r="1046" spans="1:9" x14ac:dyDescent="0.25">
      <c r="A1046" s="502"/>
      <c r="F1046" s="726"/>
      <c r="G1046" s="772"/>
      <c r="H1046" s="772"/>
      <c r="I1046" s="727"/>
    </row>
    <row r="1047" spans="1:9" x14ac:dyDescent="0.25">
      <c r="F1047" s="716"/>
      <c r="G1047" s="771"/>
      <c r="H1047" s="771"/>
      <c r="I1047" s="717"/>
    </row>
    <row r="1048" spans="1:9" x14ac:dyDescent="0.25">
      <c r="A1048" s="502"/>
      <c r="F1048" s="716"/>
      <c r="G1048" s="771"/>
      <c r="H1048" s="771"/>
      <c r="I1048" s="717"/>
    </row>
    <row r="1049" spans="1:9" x14ac:dyDescent="0.25">
      <c r="E1049" s="673"/>
      <c r="F1049" s="716"/>
      <c r="G1049" s="771"/>
      <c r="H1049" s="771"/>
      <c r="I1049" s="717"/>
    </row>
    <row r="1050" spans="1:9" x14ac:dyDescent="0.25">
      <c r="E1050" s="673"/>
      <c r="F1050" s="716"/>
      <c r="G1050" s="771"/>
      <c r="H1050" s="771"/>
      <c r="I1050" s="717"/>
    </row>
    <row r="1051" spans="1:9" x14ac:dyDescent="0.25">
      <c r="F1051" s="716"/>
      <c r="G1051" s="771"/>
      <c r="H1051" s="771"/>
      <c r="I1051" s="717"/>
    </row>
    <row r="1052" spans="1:9" x14ac:dyDescent="0.25">
      <c r="A1052" s="502"/>
      <c r="F1052" s="726"/>
      <c r="G1052" s="772"/>
      <c r="H1052" s="772"/>
      <c r="I1052" s="727"/>
    </row>
    <row r="1053" spans="1:9" x14ac:dyDescent="0.25">
      <c r="F1053" s="716"/>
      <c r="G1053" s="771"/>
      <c r="H1053" s="771"/>
      <c r="I1053" s="717"/>
    </row>
    <row r="1054" spans="1:9" x14ac:dyDescent="0.25">
      <c r="F1054" s="716"/>
      <c r="G1054" s="771"/>
      <c r="H1054" s="771"/>
      <c r="I1054" s="717"/>
    </row>
    <row r="1055" spans="1:9" x14ac:dyDescent="0.25">
      <c r="F1055" s="716"/>
      <c r="G1055" s="771"/>
      <c r="H1055" s="771"/>
      <c r="I1055" s="717"/>
    </row>
    <row r="1056" spans="1:9" x14ac:dyDescent="0.25">
      <c r="A1056" s="502"/>
      <c r="F1056" s="726"/>
      <c r="G1056" s="772"/>
      <c r="H1056" s="772"/>
      <c r="I1056" s="727"/>
    </row>
    <row r="1057" spans="1:9" x14ac:dyDescent="0.25">
      <c r="F1057" s="716"/>
      <c r="G1057" s="771"/>
      <c r="H1057" s="771"/>
      <c r="I1057" s="717"/>
    </row>
    <row r="1058" spans="1:9" x14ac:dyDescent="0.25">
      <c r="F1058" s="716"/>
      <c r="G1058" s="771"/>
      <c r="H1058" s="771"/>
      <c r="I1058" s="717"/>
    </row>
    <row r="1059" spans="1:9" x14ac:dyDescent="0.25">
      <c r="A1059" s="502"/>
      <c r="F1059" s="503"/>
      <c r="G1059" s="774"/>
      <c r="H1059" s="774"/>
      <c r="I1059" s="775"/>
    </row>
    <row r="1061" spans="1:9" x14ac:dyDescent="0.25">
      <c r="A1061" s="502"/>
      <c r="B1061" s="502"/>
    </row>
    <row r="1063" spans="1:9" x14ac:dyDescent="0.25">
      <c r="A1063" s="502"/>
      <c r="B1063" s="502"/>
      <c r="C1063" s="503"/>
      <c r="D1063" s="504"/>
      <c r="E1063" s="776"/>
      <c r="F1063" s="726"/>
      <c r="G1063" s="772"/>
      <c r="H1063" s="772"/>
      <c r="I1063" s="727"/>
    </row>
    <row r="1069" spans="1:9" x14ac:dyDescent="0.25">
      <c r="C1069" s="503"/>
      <c r="D1069" s="504"/>
    </row>
    <row r="1070" spans="1:9" x14ac:dyDescent="0.25">
      <c r="A1070" s="502"/>
      <c r="B1070" s="502"/>
    </row>
    <row r="1071" spans="1:9" x14ac:dyDescent="0.25">
      <c r="E1071" s="673"/>
      <c r="F1071" s="716"/>
      <c r="G1071" s="771"/>
      <c r="H1071" s="771"/>
      <c r="I1071" s="717"/>
    </row>
    <row r="1072" spans="1:9" x14ac:dyDescent="0.25">
      <c r="E1072" s="673"/>
      <c r="F1072" s="716"/>
      <c r="G1072" s="771"/>
      <c r="H1072" s="771"/>
      <c r="I1072" s="717"/>
    </row>
    <row r="1073" spans="1:9" x14ac:dyDescent="0.25">
      <c r="E1073" s="673"/>
      <c r="F1073" s="716"/>
      <c r="G1073" s="771"/>
      <c r="H1073" s="771"/>
      <c r="I1073" s="717"/>
    </row>
    <row r="1074" spans="1:9" x14ac:dyDescent="0.25">
      <c r="E1074" s="673"/>
      <c r="F1074" s="716"/>
      <c r="G1074" s="771"/>
      <c r="H1074" s="771"/>
      <c r="I1074" s="717"/>
    </row>
    <row r="1075" spans="1:9" x14ac:dyDescent="0.25">
      <c r="E1075" s="673"/>
      <c r="F1075" s="716"/>
      <c r="G1075" s="771"/>
      <c r="H1075" s="771"/>
      <c r="I1075" s="717"/>
    </row>
    <row r="1076" spans="1:9" x14ac:dyDescent="0.25">
      <c r="E1076" s="673"/>
      <c r="F1076" s="716"/>
      <c r="G1076" s="771"/>
      <c r="H1076" s="771"/>
      <c r="I1076" s="717"/>
    </row>
    <row r="1077" spans="1:9" x14ac:dyDescent="0.25">
      <c r="E1077" s="673"/>
      <c r="F1077" s="716"/>
      <c r="G1077" s="771"/>
      <c r="H1077" s="771"/>
      <c r="I1077" s="717"/>
    </row>
    <row r="1078" spans="1:9" x14ac:dyDescent="0.25">
      <c r="F1078" s="716"/>
      <c r="G1078" s="771"/>
      <c r="H1078" s="771"/>
      <c r="I1078" s="717"/>
    </row>
    <row r="1079" spans="1:9" x14ac:dyDescent="0.25">
      <c r="F1079" s="716"/>
      <c r="G1079" s="771"/>
      <c r="H1079" s="771"/>
      <c r="I1079" s="717"/>
    </row>
    <row r="1080" spans="1:9" x14ac:dyDescent="0.25">
      <c r="A1080" s="502"/>
      <c r="B1080" s="502"/>
      <c r="C1080" s="503"/>
      <c r="D1080" s="504"/>
      <c r="E1080" s="504"/>
      <c r="F1080" s="726"/>
      <c r="G1080" s="772"/>
      <c r="H1080" s="772"/>
      <c r="I1080" s="727"/>
    </row>
    <row r="1081" spans="1:9" x14ac:dyDescent="0.25">
      <c r="A1081" s="502"/>
      <c r="B1081" s="502"/>
      <c r="C1081" s="503"/>
      <c r="D1081" s="504"/>
      <c r="E1081" s="504"/>
      <c r="F1081" s="726"/>
      <c r="G1081" s="772"/>
      <c r="H1081" s="772"/>
      <c r="I1081" s="727"/>
    </row>
    <row r="1082" spans="1:9" x14ac:dyDescent="0.25">
      <c r="A1082" s="502"/>
      <c r="B1082" s="502"/>
      <c r="C1082" s="503"/>
      <c r="D1082" s="504"/>
      <c r="E1082" s="504"/>
      <c r="F1082" s="726"/>
      <c r="G1082" s="772"/>
      <c r="H1082" s="772"/>
      <c r="I1082" s="727"/>
    </row>
    <row r="1083" spans="1:9" x14ac:dyDescent="0.25">
      <c r="A1083" s="502"/>
      <c r="B1083" s="502"/>
      <c r="C1083" s="503"/>
      <c r="D1083" s="504"/>
      <c r="E1083" s="504"/>
      <c r="F1083" s="726"/>
      <c r="G1083" s="772"/>
      <c r="H1083" s="772"/>
      <c r="I1083" s="727"/>
    </row>
    <row r="1084" spans="1:9" x14ac:dyDescent="0.25">
      <c r="F1084" s="716"/>
      <c r="G1084" s="771"/>
      <c r="H1084" s="771"/>
      <c r="I1084" s="717"/>
    </row>
    <row r="1085" spans="1:9" x14ac:dyDescent="0.25">
      <c r="A1085" s="502"/>
      <c r="F1085" s="716"/>
      <c r="G1085" s="771"/>
      <c r="H1085" s="771"/>
      <c r="I1085" s="717"/>
    </row>
    <row r="1086" spans="1:9" x14ac:dyDescent="0.25">
      <c r="E1086" s="673"/>
      <c r="F1086" s="716"/>
      <c r="G1086" s="771"/>
      <c r="H1086" s="771"/>
      <c r="I1086" s="717"/>
    </row>
    <row r="1087" spans="1:9" x14ac:dyDescent="0.25">
      <c r="C1087" s="503"/>
      <c r="D1087" s="504"/>
      <c r="E1087" s="673"/>
      <c r="F1087" s="716"/>
      <c r="G1087" s="771"/>
      <c r="H1087" s="771"/>
      <c r="I1087" s="717"/>
    </row>
    <row r="1088" spans="1:9" x14ac:dyDescent="0.25">
      <c r="C1088" s="503"/>
      <c r="D1088" s="504"/>
      <c r="E1088" s="673"/>
      <c r="F1088" s="716"/>
      <c r="G1088" s="771"/>
      <c r="H1088" s="771"/>
      <c r="I1088" s="717"/>
    </row>
    <row r="1089" spans="1:9" x14ac:dyDescent="0.25">
      <c r="E1089" s="673"/>
      <c r="F1089" s="716"/>
      <c r="G1089" s="771"/>
      <c r="H1089" s="771"/>
      <c r="I1089" s="717"/>
    </row>
    <row r="1090" spans="1:9" x14ac:dyDescent="0.25">
      <c r="E1090" s="673"/>
      <c r="F1090" s="716"/>
      <c r="G1090" s="771"/>
      <c r="H1090" s="771"/>
      <c r="I1090" s="717"/>
    </row>
    <row r="1091" spans="1:9" x14ac:dyDescent="0.25">
      <c r="E1091" s="673"/>
      <c r="F1091" s="716"/>
      <c r="G1091" s="771"/>
      <c r="H1091" s="771"/>
      <c r="I1091" s="717"/>
    </row>
    <row r="1092" spans="1:9" x14ac:dyDescent="0.25">
      <c r="E1092" s="673"/>
      <c r="F1092" s="716"/>
      <c r="G1092" s="771"/>
      <c r="H1092" s="771"/>
      <c r="I1092" s="717"/>
    </row>
    <row r="1093" spans="1:9" x14ac:dyDescent="0.25">
      <c r="E1093" s="673"/>
      <c r="F1093" s="716"/>
      <c r="G1093" s="771"/>
      <c r="H1093" s="771"/>
      <c r="I1093" s="717"/>
    </row>
    <row r="1094" spans="1:9" x14ac:dyDescent="0.25">
      <c r="F1094" s="716"/>
      <c r="G1094" s="771"/>
      <c r="H1094" s="771"/>
      <c r="I1094" s="717"/>
    </row>
    <row r="1095" spans="1:9" x14ac:dyDescent="0.25">
      <c r="A1095" s="502"/>
      <c r="F1095" s="726"/>
      <c r="G1095" s="772"/>
      <c r="H1095" s="772"/>
      <c r="I1095" s="727"/>
    </row>
    <row r="1096" spans="1:9" x14ac:dyDescent="0.25">
      <c r="A1096" s="502"/>
      <c r="F1096" s="726"/>
      <c r="G1096" s="772"/>
      <c r="H1096" s="772"/>
      <c r="I1096" s="727"/>
    </row>
    <row r="1097" spans="1:9" x14ac:dyDescent="0.25">
      <c r="A1097" s="502"/>
      <c r="F1097" s="726"/>
      <c r="G1097" s="772"/>
      <c r="H1097" s="772"/>
      <c r="I1097" s="727"/>
    </row>
    <row r="1098" spans="1:9" x14ac:dyDescent="0.25">
      <c r="A1098" s="502"/>
      <c r="F1098" s="726"/>
      <c r="G1098" s="772"/>
      <c r="H1098" s="772"/>
      <c r="I1098" s="727"/>
    </row>
    <row r="1099" spans="1:9" x14ac:dyDescent="0.25">
      <c r="F1099" s="716"/>
      <c r="G1099" s="771"/>
      <c r="H1099" s="771"/>
      <c r="I1099" s="717"/>
    </row>
    <row r="1100" spans="1:9" x14ac:dyDescent="0.25">
      <c r="A1100" s="502"/>
      <c r="F1100" s="716"/>
      <c r="G1100" s="771"/>
      <c r="H1100" s="771"/>
      <c r="I1100" s="717"/>
    </row>
    <row r="1101" spans="1:9" x14ac:dyDescent="0.25">
      <c r="E1101" s="673"/>
      <c r="F1101" s="716"/>
      <c r="G1101" s="771"/>
      <c r="H1101" s="771"/>
      <c r="I1101" s="717"/>
    </row>
    <row r="1102" spans="1:9" x14ac:dyDescent="0.25">
      <c r="E1102" s="673"/>
      <c r="F1102" s="716"/>
      <c r="G1102" s="771"/>
      <c r="H1102" s="771"/>
      <c r="I1102" s="717"/>
    </row>
    <row r="1103" spans="1:9" x14ac:dyDescent="0.25">
      <c r="F1103" s="716"/>
      <c r="G1103" s="771"/>
      <c r="H1103" s="771"/>
      <c r="I1103" s="717"/>
    </row>
    <row r="1104" spans="1:9" x14ac:dyDescent="0.25">
      <c r="F1104" s="716"/>
      <c r="G1104" s="771"/>
      <c r="H1104" s="771"/>
      <c r="I1104" s="717"/>
    </row>
    <row r="1105" spans="1:9" x14ac:dyDescent="0.25">
      <c r="A1105" s="502"/>
      <c r="F1105" s="726"/>
      <c r="G1105" s="772"/>
      <c r="H1105" s="772"/>
      <c r="I1105" s="727"/>
    </row>
    <row r="1106" spans="1:9" x14ac:dyDescent="0.25">
      <c r="F1106" s="716"/>
      <c r="G1106" s="771"/>
      <c r="H1106" s="771"/>
      <c r="I1106" s="717"/>
    </row>
    <row r="1107" spans="1:9" x14ac:dyDescent="0.25">
      <c r="A1107" s="502"/>
      <c r="F1107" s="716"/>
      <c r="G1107" s="771"/>
      <c r="H1107" s="771"/>
      <c r="I1107" s="717"/>
    </row>
    <row r="1108" spans="1:9" x14ac:dyDescent="0.25">
      <c r="E1108" s="673"/>
      <c r="F1108" s="716"/>
      <c r="G1108" s="771"/>
      <c r="H1108" s="771"/>
      <c r="I1108" s="717"/>
    </row>
    <row r="1109" spans="1:9" x14ac:dyDescent="0.25">
      <c r="A1109" s="502"/>
      <c r="B1109" s="502"/>
      <c r="C1109" s="503"/>
      <c r="D1109" s="504"/>
      <c r="E1109" s="777"/>
      <c r="F1109" s="726"/>
      <c r="G1109" s="772"/>
      <c r="H1109" s="772"/>
      <c r="I1109" s="727"/>
    </row>
    <row r="1110" spans="1:9" x14ac:dyDescent="0.25">
      <c r="F1110" s="716"/>
      <c r="G1110" s="771"/>
      <c r="H1110" s="771"/>
      <c r="I1110" s="717"/>
    </row>
    <row r="1111" spans="1:9" x14ac:dyDescent="0.25">
      <c r="A1111" s="502"/>
      <c r="B1111" s="502"/>
      <c r="C1111" s="503"/>
      <c r="D1111" s="504"/>
      <c r="E1111" s="504"/>
      <c r="F1111" s="503"/>
      <c r="G1111" s="774"/>
      <c r="H1111" s="774"/>
      <c r="I1111" s="775"/>
    </row>
    <row r="1112" spans="1:9" x14ac:dyDescent="0.25">
      <c r="A1112" s="502"/>
      <c r="B1112" s="502"/>
    </row>
    <row r="1117" spans="1:9" x14ac:dyDescent="0.25">
      <c r="C1117" s="503"/>
      <c r="D1117" s="504"/>
    </row>
    <row r="1118" spans="1:9" x14ac:dyDescent="0.25">
      <c r="A1118" s="502"/>
      <c r="B1118" s="502"/>
    </row>
    <row r="1119" spans="1:9" x14ac:dyDescent="0.25">
      <c r="E1119" s="673"/>
      <c r="F1119" s="716"/>
      <c r="G1119" s="771"/>
      <c r="H1119" s="771"/>
      <c r="I1119" s="717"/>
    </row>
    <row r="1120" spans="1:9" x14ac:dyDescent="0.25">
      <c r="E1120" s="673"/>
      <c r="F1120" s="716"/>
      <c r="G1120" s="771"/>
      <c r="H1120" s="771"/>
      <c r="I1120" s="717"/>
    </row>
    <row r="1121" spans="1:9" x14ac:dyDescent="0.25">
      <c r="E1121" s="673"/>
      <c r="F1121" s="716"/>
      <c r="G1121" s="771"/>
      <c r="H1121" s="771"/>
      <c r="I1121" s="717"/>
    </row>
    <row r="1122" spans="1:9" x14ac:dyDescent="0.25">
      <c r="F1122" s="716"/>
      <c r="G1122" s="771"/>
      <c r="H1122" s="771"/>
      <c r="I1122" s="717"/>
    </row>
    <row r="1123" spans="1:9" x14ac:dyDescent="0.25">
      <c r="F1123" s="716"/>
      <c r="G1123" s="771"/>
      <c r="H1123" s="771"/>
      <c r="I1123" s="717"/>
    </row>
    <row r="1124" spans="1:9" x14ac:dyDescent="0.25">
      <c r="E1124" s="673"/>
      <c r="F1124" s="716"/>
      <c r="G1124" s="771"/>
      <c r="H1124" s="771"/>
      <c r="I1124" s="717"/>
    </row>
    <row r="1125" spans="1:9" x14ac:dyDescent="0.25">
      <c r="A1125" s="502"/>
      <c r="B1125" s="502"/>
      <c r="C1125" s="503"/>
      <c r="D1125" s="504"/>
      <c r="E1125" s="504"/>
      <c r="F1125" s="726"/>
      <c r="G1125" s="772"/>
      <c r="H1125" s="772"/>
      <c r="I1125" s="727"/>
    </row>
    <row r="1126" spans="1:9" x14ac:dyDescent="0.25">
      <c r="A1126" s="502"/>
      <c r="B1126" s="502"/>
      <c r="C1126" s="503"/>
      <c r="D1126" s="504"/>
      <c r="E1126" s="504"/>
      <c r="F1126" s="726"/>
      <c r="G1126" s="772"/>
      <c r="H1126" s="772"/>
      <c r="I1126" s="727"/>
    </row>
    <row r="1127" spans="1:9" x14ac:dyDescent="0.25">
      <c r="A1127" s="502"/>
      <c r="B1127" s="502"/>
      <c r="C1127" s="503"/>
      <c r="D1127" s="504"/>
      <c r="E1127" s="504"/>
      <c r="F1127" s="726"/>
      <c r="G1127" s="772"/>
      <c r="H1127" s="772"/>
      <c r="I1127" s="727"/>
    </row>
    <row r="1128" spans="1:9" x14ac:dyDescent="0.25">
      <c r="F1128" s="716"/>
      <c r="G1128" s="771"/>
      <c r="H1128" s="771"/>
      <c r="I1128" s="717"/>
    </row>
    <row r="1129" spans="1:9" x14ac:dyDescent="0.25">
      <c r="A1129" s="502"/>
      <c r="F1129" s="716"/>
      <c r="G1129" s="771"/>
      <c r="H1129" s="771"/>
      <c r="I1129" s="717"/>
    </row>
    <row r="1130" spans="1:9" x14ac:dyDescent="0.25">
      <c r="F1130" s="716"/>
      <c r="G1130" s="771"/>
      <c r="H1130" s="771"/>
      <c r="I1130" s="717"/>
    </row>
    <row r="1131" spans="1:9" x14ac:dyDescent="0.25">
      <c r="E1131" s="673"/>
      <c r="F1131" s="716"/>
      <c r="G1131" s="771"/>
      <c r="H1131" s="771"/>
      <c r="I1131" s="717"/>
    </row>
    <row r="1132" spans="1:9" x14ac:dyDescent="0.25">
      <c r="E1132" s="673"/>
      <c r="F1132" s="716"/>
      <c r="G1132" s="771"/>
      <c r="H1132" s="771"/>
      <c r="I1132" s="717"/>
    </row>
    <row r="1133" spans="1:9" x14ac:dyDescent="0.25">
      <c r="E1133" s="673"/>
      <c r="F1133" s="716"/>
      <c r="G1133" s="771"/>
      <c r="H1133" s="771"/>
      <c r="I1133" s="717"/>
    </row>
    <row r="1134" spans="1:9" x14ac:dyDescent="0.25">
      <c r="E1134" s="673"/>
      <c r="F1134" s="716"/>
      <c r="G1134" s="771"/>
      <c r="H1134" s="771"/>
      <c r="I1134" s="717"/>
    </row>
    <row r="1135" spans="1:9" x14ac:dyDescent="0.25">
      <c r="E1135" s="673"/>
      <c r="F1135" s="716"/>
      <c r="G1135" s="771"/>
      <c r="H1135" s="771"/>
      <c r="I1135" s="717"/>
    </row>
    <row r="1136" spans="1:9" x14ac:dyDescent="0.25">
      <c r="E1136" s="673"/>
      <c r="F1136" s="716"/>
      <c r="G1136" s="771"/>
      <c r="H1136" s="771"/>
      <c r="I1136" s="717"/>
    </row>
    <row r="1137" spans="1:9" x14ac:dyDescent="0.25">
      <c r="E1137" s="673"/>
      <c r="F1137" s="716"/>
      <c r="G1137" s="771"/>
      <c r="H1137" s="771"/>
      <c r="I1137" s="717"/>
    </row>
    <row r="1138" spans="1:9" x14ac:dyDescent="0.25">
      <c r="E1138" s="673"/>
      <c r="F1138" s="716"/>
      <c r="G1138" s="771"/>
      <c r="H1138" s="771"/>
      <c r="I1138" s="717"/>
    </row>
    <row r="1139" spans="1:9" x14ac:dyDescent="0.25">
      <c r="F1139" s="716"/>
      <c r="G1139" s="771"/>
      <c r="H1139" s="771"/>
      <c r="I1139" s="717"/>
    </row>
    <row r="1140" spans="1:9" x14ac:dyDescent="0.25">
      <c r="A1140" s="502"/>
      <c r="F1140" s="726"/>
      <c r="G1140" s="772"/>
      <c r="H1140" s="772"/>
      <c r="I1140" s="727"/>
    </row>
    <row r="1141" spans="1:9" x14ac:dyDescent="0.25">
      <c r="A1141" s="502"/>
      <c r="F1141" s="726"/>
      <c r="G1141" s="772"/>
      <c r="H1141" s="772"/>
      <c r="I1141" s="727"/>
    </row>
    <row r="1142" spans="1:9" x14ac:dyDescent="0.25">
      <c r="A1142" s="502"/>
      <c r="F1142" s="726"/>
      <c r="G1142" s="772"/>
      <c r="H1142" s="772"/>
      <c r="I1142" s="727"/>
    </row>
    <row r="1143" spans="1:9" x14ac:dyDescent="0.25">
      <c r="A1143" s="502"/>
      <c r="F1143" s="726"/>
      <c r="G1143" s="772"/>
      <c r="H1143" s="772"/>
      <c r="I1143" s="727"/>
    </row>
    <row r="1144" spans="1:9" x14ac:dyDescent="0.25">
      <c r="F1144" s="716"/>
      <c r="G1144" s="771"/>
      <c r="H1144" s="771"/>
      <c r="I1144" s="717"/>
    </row>
    <row r="1145" spans="1:9" x14ac:dyDescent="0.25">
      <c r="A1145" s="502"/>
      <c r="F1145" s="716"/>
      <c r="G1145" s="771"/>
      <c r="H1145" s="771"/>
      <c r="I1145" s="717"/>
    </row>
    <row r="1146" spans="1:9" x14ac:dyDescent="0.25">
      <c r="E1146" s="673"/>
      <c r="F1146" s="716"/>
      <c r="G1146" s="771"/>
      <c r="H1146" s="771"/>
      <c r="I1146" s="717"/>
    </row>
    <row r="1147" spans="1:9" x14ac:dyDescent="0.25">
      <c r="E1147" s="673"/>
      <c r="F1147" s="716"/>
      <c r="G1147" s="771"/>
      <c r="H1147" s="771"/>
      <c r="I1147" s="717"/>
    </row>
    <row r="1148" spans="1:9" x14ac:dyDescent="0.25">
      <c r="F1148" s="716"/>
      <c r="G1148" s="771"/>
      <c r="H1148" s="771"/>
      <c r="I1148" s="717"/>
    </row>
    <row r="1149" spans="1:9" x14ac:dyDescent="0.25">
      <c r="A1149" s="502"/>
      <c r="F1149" s="726"/>
      <c r="G1149" s="772"/>
      <c r="H1149" s="772"/>
      <c r="I1149" s="727"/>
    </row>
    <row r="1150" spans="1:9" x14ac:dyDescent="0.25">
      <c r="F1150" s="716"/>
      <c r="G1150" s="771"/>
      <c r="H1150" s="771"/>
      <c r="I1150" s="717"/>
    </row>
    <row r="1151" spans="1:9" x14ac:dyDescent="0.25">
      <c r="A1151" s="502"/>
      <c r="F1151" s="716"/>
      <c r="G1151" s="771"/>
      <c r="H1151" s="771"/>
      <c r="I1151" s="717"/>
    </row>
    <row r="1152" spans="1:9" x14ac:dyDescent="0.25">
      <c r="E1152" s="673"/>
      <c r="F1152" s="716"/>
      <c r="G1152" s="771"/>
      <c r="H1152" s="771"/>
      <c r="I1152" s="717"/>
    </row>
    <row r="1153" spans="1:9" x14ac:dyDescent="0.25">
      <c r="A1153" s="502"/>
      <c r="B1153" s="502"/>
      <c r="C1153" s="503"/>
      <c r="D1153" s="504"/>
      <c r="E1153" s="504"/>
      <c r="F1153" s="726"/>
      <c r="G1153" s="772"/>
      <c r="H1153" s="772"/>
      <c r="I1153" s="727"/>
    </row>
    <row r="1154" spans="1:9" x14ac:dyDescent="0.25">
      <c r="F1154" s="716"/>
      <c r="G1154" s="771"/>
      <c r="H1154" s="771"/>
      <c r="I1154" s="717"/>
    </row>
    <row r="1155" spans="1:9" x14ac:dyDescent="0.25">
      <c r="F1155" s="716"/>
      <c r="G1155" s="771"/>
      <c r="H1155" s="771"/>
      <c r="I1155" s="717"/>
    </row>
    <row r="1156" spans="1:9" x14ac:dyDescent="0.25">
      <c r="A1156" s="502"/>
      <c r="F1156" s="726"/>
      <c r="G1156" s="772"/>
      <c r="H1156" s="772"/>
      <c r="I1156" s="727"/>
    </row>
    <row r="1158" spans="1:9" x14ac:dyDescent="0.25">
      <c r="A1158" s="502"/>
      <c r="B1158" s="502"/>
    </row>
    <row r="1159" spans="1:9" x14ac:dyDescent="0.25">
      <c r="A1159" s="502"/>
      <c r="B1159" s="502"/>
    </row>
    <row r="1160" spans="1:9" x14ac:dyDescent="0.25">
      <c r="A1160" s="502"/>
      <c r="B1160" s="502"/>
    </row>
    <row r="1161" spans="1:9" x14ac:dyDescent="0.25">
      <c r="A1161" s="502"/>
      <c r="B1161" s="502"/>
    </row>
    <row r="1162" spans="1:9" x14ac:dyDescent="0.25">
      <c r="A1162" s="502"/>
      <c r="B1162" s="502"/>
    </row>
    <row r="1165" spans="1:9" x14ac:dyDescent="0.25">
      <c r="C1165" s="503"/>
      <c r="D1165" s="504"/>
    </row>
    <row r="1166" spans="1:9" x14ac:dyDescent="0.25">
      <c r="A1166" s="502"/>
      <c r="B1166" s="502"/>
    </row>
    <row r="1167" spans="1:9" x14ac:dyDescent="0.25">
      <c r="E1167" s="673"/>
      <c r="F1167" s="716"/>
      <c r="G1167" s="771"/>
      <c r="H1167" s="771"/>
      <c r="I1167" s="717"/>
    </row>
    <row r="1168" spans="1:9" x14ac:dyDescent="0.25">
      <c r="E1168" s="673"/>
      <c r="F1168" s="716"/>
      <c r="G1168" s="771"/>
      <c r="H1168" s="771"/>
      <c r="I1168" s="717"/>
    </row>
    <row r="1169" spans="1:9" x14ac:dyDescent="0.25">
      <c r="E1169" s="673"/>
      <c r="F1169" s="716"/>
      <c r="G1169" s="771"/>
      <c r="H1169" s="771"/>
      <c r="I1169" s="717"/>
    </row>
    <row r="1170" spans="1:9" x14ac:dyDescent="0.25">
      <c r="F1170" s="716"/>
      <c r="G1170" s="771"/>
      <c r="H1170" s="771"/>
      <c r="I1170" s="717"/>
    </row>
    <row r="1171" spans="1:9" x14ac:dyDescent="0.25">
      <c r="E1171" s="673"/>
      <c r="F1171" s="716"/>
      <c r="G1171" s="771"/>
      <c r="H1171" s="771"/>
      <c r="I1171" s="717"/>
    </row>
    <row r="1172" spans="1:9" x14ac:dyDescent="0.25">
      <c r="F1172" s="716"/>
      <c r="G1172" s="771"/>
      <c r="H1172" s="771"/>
      <c r="I1172" s="717"/>
    </row>
    <row r="1173" spans="1:9" x14ac:dyDescent="0.25">
      <c r="F1173" s="716"/>
      <c r="G1173" s="771"/>
      <c r="H1173" s="771"/>
      <c r="I1173" s="717"/>
    </row>
    <row r="1174" spans="1:9" x14ac:dyDescent="0.25">
      <c r="A1174" s="502"/>
      <c r="B1174" s="502"/>
      <c r="C1174" s="503"/>
      <c r="D1174" s="504"/>
      <c r="E1174" s="504"/>
      <c r="F1174" s="726"/>
      <c r="G1174" s="772"/>
      <c r="H1174" s="772"/>
      <c r="I1174" s="727"/>
    </row>
    <row r="1175" spans="1:9" x14ac:dyDescent="0.25">
      <c r="A1175" s="502"/>
      <c r="B1175" s="502"/>
      <c r="C1175" s="503"/>
      <c r="D1175" s="504"/>
      <c r="E1175" s="504"/>
      <c r="F1175" s="726"/>
      <c r="G1175" s="772"/>
      <c r="H1175" s="772"/>
      <c r="I1175" s="727"/>
    </row>
    <row r="1176" spans="1:9" x14ac:dyDescent="0.25">
      <c r="A1176" s="502"/>
      <c r="B1176" s="502"/>
      <c r="C1176" s="503"/>
      <c r="D1176" s="504"/>
      <c r="E1176" s="504"/>
      <c r="F1176" s="726"/>
      <c r="G1176" s="772"/>
      <c r="H1176" s="772"/>
      <c r="I1176" s="727"/>
    </row>
    <row r="1177" spans="1:9" x14ac:dyDescent="0.25">
      <c r="F1177" s="716"/>
      <c r="G1177" s="771"/>
      <c r="H1177" s="771"/>
      <c r="I1177" s="717"/>
    </row>
    <row r="1178" spans="1:9" x14ac:dyDescent="0.25">
      <c r="A1178" s="502"/>
      <c r="F1178" s="716"/>
      <c r="G1178" s="771"/>
      <c r="H1178" s="771"/>
      <c r="I1178" s="717"/>
    </row>
    <row r="1179" spans="1:9" x14ac:dyDescent="0.25">
      <c r="F1179" s="716"/>
      <c r="G1179" s="771"/>
      <c r="H1179" s="771"/>
      <c r="I1179" s="727"/>
    </row>
    <row r="1180" spans="1:9" x14ac:dyDescent="0.25">
      <c r="E1180" s="673"/>
      <c r="F1180" s="716"/>
      <c r="G1180" s="771"/>
      <c r="H1180" s="771"/>
      <c r="I1180" s="717"/>
    </row>
    <row r="1181" spans="1:9" x14ac:dyDescent="0.25">
      <c r="E1181" s="673"/>
      <c r="F1181" s="716"/>
      <c r="G1181" s="771"/>
      <c r="H1181" s="771"/>
      <c r="I1181" s="717"/>
    </row>
    <row r="1182" spans="1:9" x14ac:dyDescent="0.25">
      <c r="E1182" s="673"/>
      <c r="F1182" s="716"/>
      <c r="G1182" s="771"/>
      <c r="H1182" s="771"/>
      <c r="I1182" s="717"/>
    </row>
    <row r="1183" spans="1:9" x14ac:dyDescent="0.25">
      <c r="E1183" s="673"/>
      <c r="F1183" s="716"/>
      <c r="G1183" s="771"/>
      <c r="H1183" s="771"/>
      <c r="I1183" s="717"/>
    </row>
    <row r="1184" spans="1:9" x14ac:dyDescent="0.25">
      <c r="E1184" s="673"/>
      <c r="F1184" s="716"/>
      <c r="G1184" s="771"/>
      <c r="H1184" s="771"/>
      <c r="I1184" s="717"/>
    </row>
    <row r="1185" spans="1:9" x14ac:dyDescent="0.25">
      <c r="E1185" s="673"/>
      <c r="F1185" s="716"/>
      <c r="G1185" s="771"/>
      <c r="H1185" s="771"/>
      <c r="I1185" s="717"/>
    </row>
    <row r="1186" spans="1:9" x14ac:dyDescent="0.25">
      <c r="F1186" s="716"/>
      <c r="G1186" s="771"/>
      <c r="H1186" s="771"/>
      <c r="I1186" s="717"/>
    </row>
    <row r="1187" spans="1:9" x14ac:dyDescent="0.25">
      <c r="A1187" s="502"/>
      <c r="F1187" s="726"/>
      <c r="G1187" s="772"/>
      <c r="H1187" s="772"/>
      <c r="I1187" s="727"/>
    </row>
    <row r="1188" spans="1:9" x14ac:dyDescent="0.25">
      <c r="A1188" s="502"/>
      <c r="F1188" s="726"/>
      <c r="G1188" s="772"/>
      <c r="H1188" s="772"/>
      <c r="I1188" s="727"/>
    </row>
    <row r="1189" spans="1:9" x14ac:dyDescent="0.25">
      <c r="A1189" s="502"/>
      <c r="F1189" s="726"/>
      <c r="G1189" s="772"/>
      <c r="H1189" s="772"/>
      <c r="I1189" s="727"/>
    </row>
    <row r="1190" spans="1:9" x14ac:dyDescent="0.25">
      <c r="A1190" s="502"/>
      <c r="F1190" s="726"/>
      <c r="G1190" s="772"/>
      <c r="H1190" s="772"/>
      <c r="I1190" s="727"/>
    </row>
    <row r="1191" spans="1:9" x14ac:dyDescent="0.25">
      <c r="F1191" s="716"/>
      <c r="G1191" s="771"/>
      <c r="H1191" s="771"/>
      <c r="I1191" s="717"/>
    </row>
    <row r="1192" spans="1:9" x14ac:dyDescent="0.25">
      <c r="A1192" s="502"/>
      <c r="F1192" s="716"/>
      <c r="G1192" s="771"/>
      <c r="H1192" s="771"/>
      <c r="I1192" s="717"/>
    </row>
    <row r="1193" spans="1:9" x14ac:dyDescent="0.25">
      <c r="F1193" s="716"/>
      <c r="G1193" s="771"/>
      <c r="H1193" s="771"/>
      <c r="I1193" s="717"/>
    </row>
    <row r="1194" spans="1:9" x14ac:dyDescent="0.25">
      <c r="F1194" s="716"/>
      <c r="G1194" s="771"/>
      <c r="H1194" s="771"/>
      <c r="I1194" s="717"/>
    </row>
    <row r="1195" spans="1:9" x14ac:dyDescent="0.25">
      <c r="F1195" s="716"/>
      <c r="G1195" s="771"/>
      <c r="H1195" s="771"/>
      <c r="I1195" s="717"/>
    </row>
    <row r="1196" spans="1:9" x14ac:dyDescent="0.25">
      <c r="A1196" s="502"/>
      <c r="F1196" s="726"/>
      <c r="G1196" s="772"/>
      <c r="H1196" s="772"/>
      <c r="I1196" s="727"/>
    </row>
    <row r="1197" spans="1:9" x14ac:dyDescent="0.25">
      <c r="A1197" s="502"/>
      <c r="F1197" s="726"/>
      <c r="G1197" s="772"/>
      <c r="H1197" s="772"/>
      <c r="I1197" s="727"/>
    </row>
    <row r="1198" spans="1:9" x14ac:dyDescent="0.25">
      <c r="A1198" s="502"/>
      <c r="F1198" s="726"/>
      <c r="G1198" s="772"/>
      <c r="H1198" s="772"/>
      <c r="I1198" s="727"/>
    </row>
    <row r="1199" spans="1:9" x14ac:dyDescent="0.25">
      <c r="A1199" s="502"/>
      <c r="F1199" s="716"/>
      <c r="G1199" s="771"/>
      <c r="H1199" s="771"/>
      <c r="I1199" s="717"/>
    </row>
    <row r="1200" spans="1:9" x14ac:dyDescent="0.25">
      <c r="A1200" s="502"/>
      <c r="B1200" s="502"/>
      <c r="C1200" s="503"/>
      <c r="D1200" s="504"/>
      <c r="E1200" s="504"/>
      <c r="F1200" s="726"/>
      <c r="G1200" s="772"/>
      <c r="H1200" s="772"/>
      <c r="I1200" s="727"/>
    </row>
    <row r="1201" spans="1:9" x14ac:dyDescent="0.25">
      <c r="E1201" s="673"/>
      <c r="F1201" s="716"/>
      <c r="G1201" s="771"/>
      <c r="H1201" s="771"/>
      <c r="I1201" s="717"/>
    </row>
    <row r="1202" spans="1:9" x14ac:dyDescent="0.25">
      <c r="F1202" s="716"/>
      <c r="G1202" s="771"/>
      <c r="H1202" s="771"/>
      <c r="I1202" s="717"/>
    </row>
    <row r="1203" spans="1:9" x14ac:dyDescent="0.25">
      <c r="F1203" s="716"/>
      <c r="G1203" s="771"/>
      <c r="H1203" s="771"/>
      <c r="I1203" s="717"/>
    </row>
    <row r="1204" spans="1:9" x14ac:dyDescent="0.25">
      <c r="F1204" s="716"/>
      <c r="G1204" s="771"/>
      <c r="H1204" s="771"/>
      <c r="I1204" s="717"/>
    </row>
    <row r="1206" spans="1:9" x14ac:dyDescent="0.25">
      <c r="A1206" s="502"/>
      <c r="F1206" s="503"/>
      <c r="G1206" s="774"/>
      <c r="H1206" s="774"/>
      <c r="I1206" s="775"/>
    </row>
    <row r="1213" spans="1:9" x14ac:dyDescent="0.25">
      <c r="C1213" s="503"/>
      <c r="D1213" s="504"/>
    </row>
    <row r="1214" spans="1:9" x14ac:dyDescent="0.25">
      <c r="A1214" s="502"/>
      <c r="B1214" s="502"/>
    </row>
    <row r="1215" spans="1:9" x14ac:dyDescent="0.25">
      <c r="E1215" s="673"/>
      <c r="F1215" s="716"/>
      <c r="G1215" s="771"/>
      <c r="H1215" s="771"/>
      <c r="I1215" s="717"/>
    </row>
    <row r="1216" spans="1:9" x14ac:dyDescent="0.25">
      <c r="E1216" s="673"/>
      <c r="F1216" s="716"/>
      <c r="G1216" s="771"/>
      <c r="H1216" s="771"/>
      <c r="I1216" s="717"/>
    </row>
    <row r="1217" spans="1:9" x14ac:dyDescent="0.25">
      <c r="E1217" s="673"/>
      <c r="F1217" s="716"/>
      <c r="G1217" s="771"/>
      <c r="H1217" s="771"/>
      <c r="I1217" s="717"/>
    </row>
    <row r="1218" spans="1:9" x14ac:dyDescent="0.25">
      <c r="E1218" s="673"/>
      <c r="F1218" s="716"/>
      <c r="G1218" s="771"/>
      <c r="H1218" s="771"/>
      <c r="I1218" s="717"/>
    </row>
    <row r="1219" spans="1:9" x14ac:dyDescent="0.25">
      <c r="F1219" s="716"/>
      <c r="G1219" s="771"/>
      <c r="H1219" s="771"/>
      <c r="I1219" s="717"/>
    </row>
    <row r="1220" spans="1:9" x14ac:dyDescent="0.25">
      <c r="F1220" s="716"/>
      <c r="G1220" s="771"/>
      <c r="H1220" s="771"/>
      <c r="I1220" s="717"/>
    </row>
    <row r="1221" spans="1:9" x14ac:dyDescent="0.25">
      <c r="A1221" s="502"/>
      <c r="B1221" s="502"/>
      <c r="C1221" s="503"/>
      <c r="D1221" s="504"/>
      <c r="E1221" s="504"/>
      <c r="F1221" s="726"/>
      <c r="G1221" s="772"/>
      <c r="H1221" s="772"/>
      <c r="I1221" s="727"/>
    </row>
    <row r="1222" spans="1:9" x14ac:dyDescent="0.25">
      <c r="A1222" s="502"/>
      <c r="B1222" s="502"/>
      <c r="C1222" s="503"/>
      <c r="D1222" s="504"/>
      <c r="E1222" s="504"/>
      <c r="F1222" s="726"/>
      <c r="G1222" s="772"/>
      <c r="H1222" s="772"/>
      <c r="I1222" s="727"/>
    </row>
    <row r="1223" spans="1:9" x14ac:dyDescent="0.25">
      <c r="F1223" s="716"/>
      <c r="G1223" s="771"/>
      <c r="H1223" s="771"/>
      <c r="I1223" s="717"/>
    </row>
    <row r="1224" spans="1:9" x14ac:dyDescent="0.25">
      <c r="A1224" s="502"/>
      <c r="F1224" s="716"/>
      <c r="G1224" s="771"/>
      <c r="H1224" s="771"/>
      <c r="I1224" s="717"/>
    </row>
    <row r="1225" spans="1:9" x14ac:dyDescent="0.25">
      <c r="E1225" s="673"/>
      <c r="F1225" s="716"/>
      <c r="G1225" s="771"/>
      <c r="H1225" s="771"/>
      <c r="I1225" s="717"/>
    </row>
    <row r="1226" spans="1:9" x14ac:dyDescent="0.25">
      <c r="E1226" s="673"/>
      <c r="F1226" s="716"/>
      <c r="G1226" s="771"/>
      <c r="H1226" s="771"/>
      <c r="I1226" s="717"/>
    </row>
    <row r="1227" spans="1:9" x14ac:dyDescent="0.25">
      <c r="E1227" s="673"/>
      <c r="F1227" s="716"/>
      <c r="G1227" s="771"/>
      <c r="H1227" s="771"/>
      <c r="I1227" s="717"/>
    </row>
    <row r="1228" spans="1:9" x14ac:dyDescent="0.25">
      <c r="E1228" s="673"/>
      <c r="F1228" s="716"/>
      <c r="G1228" s="771"/>
      <c r="H1228" s="771"/>
      <c r="I1228" s="717"/>
    </row>
    <row r="1229" spans="1:9" x14ac:dyDescent="0.25">
      <c r="E1229" s="673"/>
      <c r="F1229" s="716"/>
      <c r="G1229" s="771"/>
      <c r="H1229" s="771"/>
      <c r="I1229" s="717"/>
    </row>
    <row r="1230" spans="1:9" x14ac:dyDescent="0.25">
      <c r="E1230" s="673"/>
      <c r="F1230" s="716"/>
      <c r="G1230" s="771"/>
      <c r="H1230" s="771"/>
      <c r="I1230" s="717"/>
    </row>
    <row r="1231" spans="1:9" x14ac:dyDescent="0.25">
      <c r="E1231" s="673"/>
      <c r="F1231" s="716"/>
      <c r="G1231" s="771"/>
      <c r="H1231" s="771"/>
      <c r="I1231" s="717"/>
    </row>
    <row r="1232" spans="1:9" x14ac:dyDescent="0.25">
      <c r="F1232" s="716"/>
      <c r="G1232" s="771"/>
      <c r="H1232" s="771"/>
      <c r="I1232" s="717"/>
    </row>
    <row r="1233" spans="1:9" x14ac:dyDescent="0.25">
      <c r="A1233" s="502"/>
      <c r="F1233" s="726"/>
      <c r="G1233" s="772"/>
      <c r="H1233" s="772"/>
      <c r="I1233" s="727"/>
    </row>
    <row r="1234" spans="1:9" x14ac:dyDescent="0.25">
      <c r="A1234" s="502"/>
      <c r="F1234" s="726"/>
      <c r="G1234" s="772"/>
      <c r="H1234" s="772"/>
      <c r="I1234" s="727"/>
    </row>
    <row r="1235" spans="1:9" x14ac:dyDescent="0.25">
      <c r="F1235" s="716"/>
      <c r="G1235" s="771"/>
      <c r="H1235" s="771"/>
      <c r="I1235" s="717"/>
    </row>
    <row r="1236" spans="1:9" x14ac:dyDescent="0.25">
      <c r="A1236" s="502"/>
      <c r="F1236" s="716"/>
      <c r="G1236" s="771"/>
      <c r="H1236" s="771"/>
      <c r="I1236" s="717"/>
    </row>
    <row r="1237" spans="1:9" x14ac:dyDescent="0.25">
      <c r="F1237" s="716"/>
      <c r="G1237" s="771"/>
      <c r="H1237" s="771"/>
      <c r="I1237" s="717"/>
    </row>
    <row r="1238" spans="1:9" x14ac:dyDescent="0.25">
      <c r="F1238" s="716"/>
      <c r="G1238" s="771"/>
      <c r="H1238" s="771"/>
      <c r="I1238" s="717"/>
    </row>
    <row r="1239" spans="1:9" x14ac:dyDescent="0.25">
      <c r="F1239" s="716"/>
      <c r="G1239" s="771"/>
      <c r="H1239" s="771"/>
      <c r="I1239" s="717"/>
    </row>
    <row r="1240" spans="1:9" x14ac:dyDescent="0.25">
      <c r="A1240" s="502"/>
      <c r="F1240" s="726"/>
      <c r="G1240" s="772"/>
      <c r="H1240" s="772"/>
      <c r="I1240" s="727"/>
    </row>
    <row r="1241" spans="1:9" x14ac:dyDescent="0.25">
      <c r="F1241" s="716"/>
      <c r="G1241" s="771"/>
      <c r="H1241" s="771"/>
      <c r="I1241" s="717"/>
    </row>
    <row r="1242" spans="1:9" x14ac:dyDescent="0.25">
      <c r="A1242" s="502"/>
      <c r="F1242" s="716"/>
      <c r="G1242" s="771"/>
      <c r="H1242" s="771"/>
      <c r="I1242" s="717"/>
    </row>
    <row r="1243" spans="1:9" x14ac:dyDescent="0.25">
      <c r="F1243" s="716"/>
      <c r="G1243" s="771"/>
      <c r="H1243" s="771"/>
      <c r="I1243" s="717"/>
    </row>
    <row r="1244" spans="1:9" x14ac:dyDescent="0.25">
      <c r="A1244" s="502"/>
      <c r="B1244" s="502"/>
      <c r="C1244" s="503"/>
      <c r="D1244" s="504"/>
      <c r="E1244" s="504"/>
      <c r="F1244" s="726"/>
      <c r="G1244" s="772"/>
      <c r="H1244" s="772"/>
      <c r="I1244" s="727"/>
    </row>
    <row r="1245" spans="1:9" x14ac:dyDescent="0.25">
      <c r="E1245" s="673"/>
    </row>
    <row r="1246" spans="1:9" x14ac:dyDescent="0.25">
      <c r="E1246" s="673"/>
    </row>
    <row r="1250" spans="1:9" x14ac:dyDescent="0.25">
      <c r="A1250" s="502"/>
      <c r="F1250" s="503"/>
      <c r="G1250" s="774"/>
      <c r="H1250" s="774"/>
      <c r="I1250" s="775"/>
    </row>
    <row r="1252" spans="1:9" x14ac:dyDescent="0.25">
      <c r="A1252" s="502"/>
      <c r="B1252" s="502"/>
    </row>
    <row r="1255" spans="1:9" x14ac:dyDescent="0.25">
      <c r="A1255" s="502"/>
      <c r="B1255" s="502"/>
      <c r="C1255" s="503"/>
      <c r="D1255" s="504"/>
      <c r="E1255" s="504"/>
      <c r="F1255" s="503"/>
      <c r="G1255" s="774"/>
      <c r="H1255" s="774"/>
      <c r="I1255" s="775"/>
    </row>
  </sheetData>
  <mergeCells count="33">
    <mergeCell ref="A950:K950"/>
    <mergeCell ref="F13:H13"/>
    <mergeCell ref="F100:H100"/>
    <mergeCell ref="F190:H190"/>
    <mergeCell ref="F286:H286"/>
    <mergeCell ref="F376:H376"/>
    <mergeCell ref="F472:H472"/>
    <mergeCell ref="F564:H565"/>
    <mergeCell ref="F653:H653"/>
    <mergeCell ref="F751:H751"/>
    <mergeCell ref="F840:H840"/>
    <mergeCell ref="A949:K949"/>
    <mergeCell ref="A962:K962"/>
    <mergeCell ref="A951:K951"/>
    <mergeCell ref="A952:K952"/>
    <mergeCell ref="A953:K953"/>
    <mergeCell ref="A954:K954"/>
    <mergeCell ref="A955:K955"/>
    <mergeCell ref="A956:K956"/>
    <mergeCell ref="A957:K957"/>
    <mergeCell ref="A958:K958"/>
    <mergeCell ref="A959:K959"/>
    <mergeCell ref="A960:K960"/>
    <mergeCell ref="A961:K961"/>
    <mergeCell ref="A969:K969"/>
    <mergeCell ref="A970:K970"/>
    <mergeCell ref="A971:K971"/>
    <mergeCell ref="A963:K963"/>
    <mergeCell ref="A964:K964"/>
    <mergeCell ref="A965:K965"/>
    <mergeCell ref="A966:K966"/>
    <mergeCell ref="A967:K967"/>
    <mergeCell ref="A968:K9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workbookViewId="0">
      <selection sqref="A1:G1048576"/>
    </sheetView>
  </sheetViews>
  <sheetFormatPr defaultRowHeight="15" x14ac:dyDescent="0.25"/>
  <cols>
    <col min="1" max="1" width="14" customWidth="1"/>
    <col min="2" max="2" width="21.5703125" customWidth="1"/>
    <col min="3" max="4" width="18.5703125" customWidth="1"/>
    <col min="5" max="5" width="18.140625" customWidth="1"/>
    <col min="6" max="6" width="14" customWidth="1"/>
    <col min="7" max="7" width="24.5703125" customWidth="1"/>
  </cols>
  <sheetData>
    <row r="2" spans="1:7" ht="15.75" x14ac:dyDescent="0.25">
      <c r="C2" s="367" t="s">
        <v>463</v>
      </c>
    </row>
    <row r="3" spans="1:7" ht="15.75" x14ac:dyDescent="0.25">
      <c r="A3" s="367"/>
      <c r="B3" s="367"/>
      <c r="D3" s="367"/>
      <c r="E3" s="366" t="s">
        <v>464</v>
      </c>
      <c r="F3" s="367"/>
      <c r="G3" s="367"/>
    </row>
    <row r="4" spans="1:7" ht="15.75" x14ac:dyDescent="0.25">
      <c r="A4" s="363"/>
      <c r="B4" s="363"/>
      <c r="C4" s="363"/>
      <c r="D4" s="367" t="s">
        <v>465</v>
      </c>
      <c r="F4" s="367"/>
    </row>
    <row r="5" spans="1:7" ht="16.5" thickBot="1" x14ac:dyDescent="0.3">
      <c r="A5" s="363"/>
      <c r="B5" s="363"/>
      <c r="C5" s="363"/>
      <c r="E5" s="363"/>
      <c r="F5" s="363"/>
      <c r="G5" s="367"/>
    </row>
    <row r="6" spans="1:7" ht="15.75" x14ac:dyDescent="0.25">
      <c r="A6" s="368"/>
      <c r="B6" s="368"/>
      <c r="C6" s="369"/>
      <c r="D6" s="370"/>
      <c r="E6" s="369"/>
      <c r="F6" s="369"/>
      <c r="G6" s="369"/>
    </row>
    <row r="7" spans="1:7" ht="48" thickBot="1" x14ac:dyDescent="0.3">
      <c r="A7" s="371"/>
      <c r="B7" s="778" t="s">
        <v>328</v>
      </c>
      <c r="C7" s="372" t="s">
        <v>329</v>
      </c>
      <c r="D7" s="372" t="s">
        <v>330</v>
      </c>
      <c r="E7" s="372" t="s">
        <v>331</v>
      </c>
      <c r="F7" s="373" t="s">
        <v>332</v>
      </c>
      <c r="G7" s="373" t="s">
        <v>333</v>
      </c>
    </row>
    <row r="8" spans="1:7" ht="15.75" x14ac:dyDescent="0.25">
      <c r="A8" s="779" t="s">
        <v>466</v>
      </c>
      <c r="B8" s="369" t="s">
        <v>467</v>
      </c>
      <c r="C8" s="369" t="s">
        <v>468</v>
      </c>
      <c r="D8" s="370" t="s">
        <v>469</v>
      </c>
      <c r="E8" s="369" t="s">
        <v>470</v>
      </c>
      <c r="F8" s="369" t="s">
        <v>471</v>
      </c>
      <c r="G8" s="369"/>
    </row>
    <row r="9" spans="1:7" ht="15.75" x14ac:dyDescent="0.25">
      <c r="A9" s="375">
        <v>1</v>
      </c>
      <c r="B9" s="780">
        <f>'[2]старш 8-10ч'!C97</f>
        <v>1550.5</v>
      </c>
      <c r="C9" s="379">
        <f>'[2]старш 8-10ч'!F97</f>
        <v>44.7</v>
      </c>
      <c r="D9" s="379">
        <f>'[2]старш 8-10ч'!G97</f>
        <v>46.769999999999996</v>
      </c>
      <c r="E9" s="379">
        <f>'[2]старш 8-10ч'!H97</f>
        <v>203.34</v>
      </c>
      <c r="F9" s="379">
        <f>'[2]старш 8-10ч'!I97</f>
        <v>1415.6</v>
      </c>
      <c r="G9" s="379">
        <f>'[2]старш 8-10ч'!J97</f>
        <v>57.190000000000005</v>
      </c>
    </row>
    <row r="10" spans="1:7" ht="15.75" x14ac:dyDescent="0.25">
      <c r="A10" s="380">
        <v>2</v>
      </c>
      <c r="B10" s="780">
        <f>'[2]старш 8-10ч'!C187</f>
        <v>1552.5</v>
      </c>
      <c r="C10" s="379">
        <f>'[2]старш 8-10ч'!F187</f>
        <v>54.320000000000007</v>
      </c>
      <c r="D10" s="379">
        <f>'[2]старш 8-10ч'!G187</f>
        <v>51.55833333333333</v>
      </c>
      <c r="E10" s="379">
        <f>'[2]старш 8-10ч'!H187</f>
        <v>197.55</v>
      </c>
      <c r="F10" s="379">
        <f>'[2]старш 8-10ч'!I187</f>
        <v>1469</v>
      </c>
      <c r="G10" s="379">
        <f>'[2]старш 8-10ч'!J187</f>
        <v>32.661666666666662</v>
      </c>
    </row>
    <row r="11" spans="1:7" ht="15.75" x14ac:dyDescent="0.25">
      <c r="A11" s="375">
        <v>3</v>
      </c>
      <c r="B11" s="780">
        <f>'[2]старш 8-10ч'!C281</f>
        <v>1662.5</v>
      </c>
      <c r="C11" s="379">
        <f>'[2]старш 8-10ч'!F281</f>
        <v>49.97</v>
      </c>
      <c r="D11" s="379">
        <f>'[2]старш 8-10ч'!G281</f>
        <v>50.011666666666663</v>
      </c>
      <c r="E11" s="379">
        <f>'[2]старш 8-10ч'!H281</f>
        <v>204.33</v>
      </c>
      <c r="F11" s="379">
        <f>'[2]старш 8-10ч'!I281</f>
        <v>1464.79</v>
      </c>
      <c r="G11" s="379">
        <f>'[2]старш 8-10ч'!J281</f>
        <v>26.261666666666663</v>
      </c>
    </row>
    <row r="12" spans="1:7" ht="15.75" x14ac:dyDescent="0.25">
      <c r="A12" s="380">
        <v>4</v>
      </c>
      <c r="B12" s="780">
        <f>'[2]старш 8-10ч'!C372</f>
        <v>1741.5</v>
      </c>
      <c r="C12" s="379">
        <f>'[2]старш 8-10ч'!F372</f>
        <v>41.980000000000004</v>
      </c>
      <c r="D12" s="379">
        <f>'[2]старш 8-10ч'!G372</f>
        <v>45.069999999999993</v>
      </c>
      <c r="E12" s="379">
        <f>'[2]старш 8-10ч'!H372</f>
        <v>204.72</v>
      </c>
      <c r="F12" s="379">
        <f>'[2]старш 8-10ч'!I372</f>
        <v>1393.6799999999998</v>
      </c>
      <c r="G12" s="379">
        <f>'[2]старш 8-10ч'!J372</f>
        <v>97.13</v>
      </c>
    </row>
    <row r="13" spans="1:7" ht="15.75" x14ac:dyDescent="0.25">
      <c r="A13" s="375">
        <v>5</v>
      </c>
      <c r="B13" s="780">
        <f>'[2]старш 8-10ч'!C467</f>
        <v>1722.5</v>
      </c>
      <c r="C13" s="379">
        <f>'[2]старш 8-10ч'!F467</f>
        <v>54.99</v>
      </c>
      <c r="D13" s="379">
        <f>'[2]старш 8-10ч'!G467</f>
        <v>50.158333333333331</v>
      </c>
      <c r="E13" s="379">
        <f>'[2]старш 8-10ч'!H467</f>
        <v>199.70999999999998</v>
      </c>
      <c r="F13" s="379">
        <f>'[2]старш 8-10ч'!I467</f>
        <v>1470.6999999999998</v>
      </c>
      <c r="G13" s="379">
        <f>'[2]старш 8-10ч'!J467</f>
        <v>43.415416666666665</v>
      </c>
    </row>
    <row r="14" spans="1:7" ht="15.75" x14ac:dyDescent="0.25">
      <c r="A14" s="380">
        <v>6</v>
      </c>
      <c r="B14" s="780">
        <f>'[2]старш 8-10ч'!C561</f>
        <v>1630.5</v>
      </c>
      <c r="C14" s="379">
        <f>'[2]старш 8-10ч'!F561</f>
        <v>54.320000000000007</v>
      </c>
      <c r="D14" s="379">
        <f>'[2]старш 8-10ч'!G561</f>
        <v>49.201666666666668</v>
      </c>
      <c r="E14" s="379">
        <f>'[2]старш 8-10ч'!H561</f>
        <v>199.48000000000002</v>
      </c>
      <c r="F14" s="379">
        <f>'[2]старш 8-10ч'!I561</f>
        <v>1454.0900000000001</v>
      </c>
      <c r="G14" s="379">
        <f>'[2]старш 8-10ч'!J561</f>
        <v>21.051666666666666</v>
      </c>
    </row>
    <row r="15" spans="1:7" ht="15.75" x14ac:dyDescent="0.25">
      <c r="A15" s="375">
        <v>7</v>
      </c>
      <c r="B15" s="780">
        <f>'[2]старш 8-10ч'!C648</f>
        <v>1627.5</v>
      </c>
      <c r="C15" s="379">
        <f>'[2]старш 8-10ч'!F648</f>
        <v>54.199999999999996</v>
      </c>
      <c r="D15" s="379">
        <f>'[2]старш 8-10ч'!G648</f>
        <v>50.35</v>
      </c>
      <c r="E15" s="379">
        <f>'[2]старш 8-10ч'!H648</f>
        <v>199.75000000000003</v>
      </c>
      <c r="F15" s="379">
        <f>'[2]старш 8-10ч'!I648</f>
        <v>1467.8</v>
      </c>
      <c r="G15" s="379">
        <f>'[2]старш 8-10ч'!J648</f>
        <v>48.650000000000006</v>
      </c>
    </row>
    <row r="16" spans="1:7" ht="15.75" x14ac:dyDescent="0.25">
      <c r="A16" s="380">
        <v>8</v>
      </c>
      <c r="B16" s="780">
        <f>'[2]старш 8-10ч'!C747</f>
        <v>1586.5</v>
      </c>
      <c r="C16" s="379">
        <f>'[2]старш 8-10ч'!F747</f>
        <v>43.72</v>
      </c>
      <c r="D16" s="379">
        <f>'[2]старш 8-10ч'!G747</f>
        <v>45.043333333333329</v>
      </c>
      <c r="E16" s="379">
        <f>'[2]старш 8-10ч'!H747</f>
        <v>198.63</v>
      </c>
      <c r="F16" s="379">
        <f>'[2]старш 8-10ч'!I747</f>
        <v>1370.9</v>
      </c>
      <c r="G16" s="379">
        <f>'[2]старш 8-10ч'!J747</f>
        <v>23.575416666666669</v>
      </c>
    </row>
    <row r="17" spans="1:7" ht="15.75" x14ac:dyDescent="0.25">
      <c r="A17" s="375">
        <v>9</v>
      </c>
      <c r="B17" s="780">
        <f>'[2]старш 8-10ч'!C836</f>
        <v>1734.5</v>
      </c>
      <c r="C17" s="379">
        <f>'[2]старш 8-10ч'!F836</f>
        <v>42.966666666666669</v>
      </c>
      <c r="D17" s="379">
        <f>'[2]старш 8-10ч'!G836</f>
        <v>46.921666666666667</v>
      </c>
      <c r="E17" s="379">
        <f>'[2]старш 8-10ч'!H836</f>
        <v>204.93</v>
      </c>
      <c r="F17" s="379">
        <f>'[2]старш 8-10ч'!I836</f>
        <v>1414.09</v>
      </c>
      <c r="G17" s="379">
        <f>'[2]старш 8-10ч'!J836</f>
        <v>33.72</v>
      </c>
    </row>
    <row r="18" spans="1:7" ht="15.75" x14ac:dyDescent="0.25">
      <c r="A18" s="380">
        <v>10</v>
      </c>
      <c r="B18" s="780">
        <f>'[2]старш 8-10ч'!C942</f>
        <v>1752.5</v>
      </c>
      <c r="C18" s="379">
        <f>'[2]старш 8-10ч'!F942</f>
        <v>49.209999999999994</v>
      </c>
      <c r="D18" s="379">
        <f>'[2]старш 8-10ч'!G942</f>
        <v>49.684999999999995</v>
      </c>
      <c r="E18" s="379">
        <f>'[2]старш 8-10ч'!H942</f>
        <v>205.34000000000003</v>
      </c>
      <c r="F18" s="379">
        <f>'[2]старш 8-10ч'!I942</f>
        <v>1465.1799999999998</v>
      </c>
      <c r="G18" s="379">
        <f>'[2]старш 8-10ч'!J942</f>
        <v>79.89</v>
      </c>
    </row>
    <row r="19" spans="1:7" ht="15.75" x14ac:dyDescent="0.25">
      <c r="A19" s="384"/>
      <c r="B19" s="375"/>
      <c r="C19" s="375"/>
      <c r="D19" s="381"/>
      <c r="E19" s="375"/>
      <c r="F19" s="375"/>
      <c r="G19" s="375"/>
    </row>
    <row r="20" spans="1:7" ht="15.75" x14ac:dyDescent="0.25">
      <c r="A20" s="375" t="s">
        <v>340</v>
      </c>
      <c r="B20" s="383">
        <f>SUM(B9:B19)</f>
        <v>16561</v>
      </c>
      <c r="C20" s="383">
        <f t="shared" ref="C20:F20" si="0">SUM(C9:C19)</f>
        <v>490.37666666666672</v>
      </c>
      <c r="D20" s="383">
        <f>SUM(D9:D18)</f>
        <v>484.77000000000004</v>
      </c>
      <c r="E20" s="383">
        <f t="shared" si="0"/>
        <v>2017.7800000000002</v>
      </c>
      <c r="F20" s="383">
        <f t="shared" si="0"/>
        <v>14385.83</v>
      </c>
      <c r="G20" s="383">
        <f>SUM(G9:G19)</f>
        <v>463.54583333333335</v>
      </c>
    </row>
    <row r="21" spans="1:7" ht="15.75" x14ac:dyDescent="0.25">
      <c r="A21" s="375" t="s">
        <v>341</v>
      </c>
      <c r="B21" s="379">
        <f t="shared" ref="B21:G21" si="1">AVERAGE(B9:B18)</f>
        <v>1656.1</v>
      </c>
      <c r="C21" s="379">
        <f t="shared" si="1"/>
        <v>49.037666666666674</v>
      </c>
      <c r="D21" s="382">
        <f t="shared" si="1"/>
        <v>48.477000000000004</v>
      </c>
      <c r="E21" s="379">
        <f t="shared" si="1"/>
        <v>201.77800000000002</v>
      </c>
      <c r="F21" s="379">
        <f t="shared" si="1"/>
        <v>1438.5830000000001</v>
      </c>
      <c r="G21" s="379">
        <f t="shared" si="1"/>
        <v>46.354583333333338</v>
      </c>
    </row>
    <row r="22" spans="1:7" ht="15.75" x14ac:dyDescent="0.25">
      <c r="A22" s="375"/>
      <c r="B22" s="380"/>
      <c r="C22" s="384"/>
      <c r="D22" s="385"/>
      <c r="E22" s="386"/>
      <c r="F22" s="386"/>
      <c r="G22" s="388"/>
    </row>
    <row r="23" spans="1:7" ht="15.75" x14ac:dyDescent="0.25">
      <c r="A23" s="781"/>
      <c r="B23" s="375"/>
      <c r="C23" s="375"/>
      <c r="D23" s="389"/>
      <c r="E23" s="390"/>
      <c r="F23" s="390"/>
      <c r="G23" s="392"/>
    </row>
    <row r="24" spans="1:7" ht="15.75" x14ac:dyDescent="0.25">
      <c r="A24" s="393"/>
      <c r="B24" s="394"/>
      <c r="C24" s="394"/>
      <c r="D24" s="395"/>
      <c r="E24" s="396"/>
      <c r="F24" s="396"/>
      <c r="G24" s="398"/>
    </row>
    <row r="25" spans="1:7" ht="16.5" thickBot="1" x14ac:dyDescent="0.3">
      <c r="A25" s="399"/>
      <c r="B25" s="399"/>
      <c r="C25" s="400"/>
      <c r="D25" s="401"/>
      <c r="E25" s="400"/>
      <c r="F25" s="400"/>
      <c r="G25" s="403"/>
    </row>
    <row r="26" spans="1:7" ht="15.75" x14ac:dyDescent="0.25">
      <c r="A26" s="363"/>
      <c r="B26" s="363"/>
      <c r="C26" s="363"/>
      <c r="D26" s="363"/>
      <c r="E26" s="363"/>
      <c r="F26" s="363"/>
      <c r="G26" s="363"/>
    </row>
    <row r="27" spans="1:7" x14ac:dyDescent="0.25">
      <c r="A27" s="1206" t="s">
        <v>342</v>
      </c>
      <c r="B27" s="1206"/>
      <c r="C27" s="1206"/>
      <c r="D27" s="1206"/>
      <c r="E27" s="1206"/>
      <c r="F27" s="1206"/>
      <c r="G27" s="1206"/>
    </row>
    <row r="28" spans="1:7" x14ac:dyDescent="0.25">
      <c r="A28" s="191"/>
      <c r="B28" s="191"/>
      <c r="C28" s="191"/>
      <c r="D28" s="191"/>
      <c r="E28" s="191"/>
      <c r="F28" s="191"/>
      <c r="G28" s="191"/>
    </row>
    <row r="29" spans="1:7" x14ac:dyDescent="0.25">
      <c r="A29" s="480"/>
      <c r="B29" s="480"/>
      <c r="C29" s="480"/>
      <c r="D29" s="480"/>
      <c r="E29" s="191"/>
      <c r="F29" s="191"/>
      <c r="G29" s="782"/>
    </row>
  </sheetData>
  <mergeCells count="1">
    <mergeCell ref="A27:G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"/>
  <sheetViews>
    <sheetView workbookViewId="0">
      <selection activeCell="W227" sqref="W227"/>
    </sheetView>
  </sheetViews>
  <sheetFormatPr defaultRowHeight="15" x14ac:dyDescent="0.25"/>
  <cols>
    <col min="1" max="1" width="18.85546875" customWidth="1"/>
    <col min="2" max="11" width="7.28515625"/>
    <col min="12" max="12" width="8.140625" style="478" customWidth="1"/>
    <col min="13" max="13" width="7.140625" customWidth="1"/>
    <col min="14" max="14" width="7.42578125" style="479" customWidth="1"/>
    <col min="15" max="15" width="10.7109375" customWidth="1"/>
    <col min="16" max="16" width="7" style="415" customWidth="1"/>
    <col min="17" max="17" width="9.28515625" customWidth="1"/>
    <col min="18" max="18" width="9.85546875" customWidth="1"/>
    <col min="19" max="19" width="12.140625" customWidth="1"/>
  </cols>
  <sheetData>
    <row r="1" spans="1:19" ht="15.75" x14ac:dyDescent="0.25">
      <c r="A1" s="404"/>
      <c r="B1" s="783" t="s">
        <v>343</v>
      </c>
      <c r="C1" s="783"/>
      <c r="D1" s="783"/>
      <c r="E1" s="783"/>
      <c r="F1" s="783"/>
      <c r="G1" s="783"/>
      <c r="H1" s="407"/>
      <c r="I1" s="407"/>
      <c r="J1" s="407"/>
      <c r="K1" s="407"/>
      <c r="L1" s="784"/>
      <c r="M1" s="407"/>
      <c r="N1" s="408"/>
      <c r="O1" s="407"/>
      <c r="P1" s="409"/>
    </row>
    <row r="2" spans="1:19" ht="15.75" thickBot="1" x14ac:dyDescent="0.3">
      <c r="A2" s="410"/>
      <c r="B2" s="410"/>
      <c r="C2" s="410"/>
      <c r="D2" s="785" t="s">
        <v>472</v>
      </c>
      <c r="E2" s="785"/>
      <c r="F2" s="410" t="s">
        <v>473</v>
      </c>
      <c r="G2" s="410"/>
      <c r="H2" s="410"/>
      <c r="I2" s="411"/>
      <c r="J2" s="365"/>
      <c r="K2" s="365" t="s">
        <v>20</v>
      </c>
      <c r="L2" s="412"/>
      <c r="M2" s="365"/>
      <c r="N2" s="413"/>
      <c r="O2" s="414"/>
    </row>
    <row r="3" spans="1:19" ht="27" thickBot="1" x14ac:dyDescent="0.3">
      <c r="A3" s="416" t="s">
        <v>346</v>
      </c>
      <c r="B3" s="417">
        <v>1</v>
      </c>
      <c r="C3" s="418">
        <v>2</v>
      </c>
      <c r="D3" s="419">
        <v>3</v>
      </c>
      <c r="E3" s="417">
        <v>4</v>
      </c>
      <c r="F3" s="417">
        <v>5</v>
      </c>
      <c r="G3" s="418">
        <v>6</v>
      </c>
      <c r="H3" s="417">
        <v>7</v>
      </c>
      <c r="I3" s="420">
        <v>8</v>
      </c>
      <c r="J3" s="417">
        <v>9</v>
      </c>
      <c r="K3" s="419">
        <v>10</v>
      </c>
      <c r="L3" s="421" t="s">
        <v>347</v>
      </c>
      <c r="M3" s="418" t="s">
        <v>348</v>
      </c>
      <c r="N3" s="786" t="s">
        <v>474</v>
      </c>
      <c r="O3" s="417" t="s">
        <v>350</v>
      </c>
      <c r="P3" s="423" t="s">
        <v>351</v>
      </c>
      <c r="Q3" s="424"/>
      <c r="R3" s="425"/>
      <c r="S3" s="425"/>
    </row>
    <row r="4" spans="1:19" ht="15.75" thickBot="1" x14ac:dyDescent="0.3">
      <c r="A4" s="427"/>
      <c r="B4" s="428"/>
      <c r="C4" s="429"/>
      <c r="D4" s="430"/>
      <c r="E4" s="428"/>
      <c r="F4" s="428"/>
      <c r="G4" s="429"/>
      <c r="H4" s="428"/>
      <c r="I4" s="431"/>
      <c r="J4" s="428"/>
      <c r="K4" s="430"/>
      <c r="L4" s="432"/>
      <c r="M4" s="787"/>
      <c r="N4" s="788"/>
      <c r="O4" s="435"/>
      <c r="P4" s="436"/>
      <c r="R4" s="425"/>
      <c r="S4" s="425"/>
    </row>
    <row r="5" spans="1:19" ht="15.75" thickBot="1" x14ac:dyDescent="0.3">
      <c r="A5" s="437" t="s">
        <v>39</v>
      </c>
      <c r="B5" s="438">
        <v>29</v>
      </c>
      <c r="C5" s="438">
        <v>41.3</v>
      </c>
      <c r="D5" s="438">
        <v>36</v>
      </c>
      <c r="E5" s="438">
        <v>24.5</v>
      </c>
      <c r="F5" s="438">
        <v>44</v>
      </c>
      <c r="G5" s="438">
        <v>36.5</v>
      </c>
      <c r="H5" s="438">
        <v>32</v>
      </c>
      <c r="I5" s="438">
        <v>36.200000000000003</v>
      </c>
      <c r="J5" s="438">
        <v>30.3</v>
      </c>
      <c r="K5" s="438">
        <v>31.4</v>
      </c>
      <c r="L5" s="439">
        <v>341.2</v>
      </c>
      <c r="M5" s="440">
        <v>34.119999999999997</v>
      </c>
      <c r="N5" s="789">
        <v>353</v>
      </c>
      <c r="O5" s="442">
        <v>-11.800000000000011</v>
      </c>
      <c r="P5" s="443">
        <v>-3.3427762039660109</v>
      </c>
      <c r="Q5" s="425"/>
      <c r="R5" s="444"/>
      <c r="S5" s="444"/>
    </row>
    <row r="6" spans="1:19" ht="15.75" thickBot="1" x14ac:dyDescent="0.3">
      <c r="A6" s="437" t="s">
        <v>38</v>
      </c>
      <c r="B6" s="438">
        <v>0.8</v>
      </c>
      <c r="C6" s="438">
        <v>0.35</v>
      </c>
      <c r="D6" s="438">
        <v>0.35</v>
      </c>
      <c r="E6" s="438">
        <v>0.5</v>
      </c>
      <c r="F6" s="438">
        <v>0.35</v>
      </c>
      <c r="G6" s="438">
        <v>0.35</v>
      </c>
      <c r="H6" s="438">
        <v>0.8</v>
      </c>
      <c r="I6" s="438">
        <v>0.35</v>
      </c>
      <c r="J6" s="438">
        <v>0.35</v>
      </c>
      <c r="K6" s="438">
        <v>0.5</v>
      </c>
      <c r="L6" s="439">
        <v>4.7</v>
      </c>
      <c r="M6" s="440">
        <v>0.47000000000000003</v>
      </c>
      <c r="N6" s="790">
        <v>4.5</v>
      </c>
      <c r="O6" s="442">
        <v>0.20000000000000018</v>
      </c>
      <c r="P6" s="443">
        <v>4.4444444444444571</v>
      </c>
      <c r="Q6" s="425"/>
      <c r="R6" s="444"/>
      <c r="S6" s="444"/>
    </row>
    <row r="7" spans="1:19" ht="15.75" thickBot="1" x14ac:dyDescent="0.3">
      <c r="A7" s="437" t="s">
        <v>30</v>
      </c>
      <c r="B7" s="438">
        <v>23.2</v>
      </c>
      <c r="C7" s="438">
        <v>14</v>
      </c>
      <c r="D7" s="438">
        <v>5.4</v>
      </c>
      <c r="E7" s="438">
        <v>10</v>
      </c>
      <c r="F7" s="438">
        <v>7.5</v>
      </c>
      <c r="G7" s="438">
        <v>15.5</v>
      </c>
      <c r="H7" s="438">
        <v>79.900000000000006</v>
      </c>
      <c r="I7" s="438">
        <v>5.5</v>
      </c>
      <c r="J7" s="438">
        <v>14</v>
      </c>
      <c r="K7" s="438">
        <v>11.9</v>
      </c>
      <c r="L7" s="439">
        <v>186.9</v>
      </c>
      <c r="M7" s="440">
        <v>18.690000000000001</v>
      </c>
      <c r="N7" s="791">
        <v>180</v>
      </c>
      <c r="O7" s="442">
        <v>6.9000000000000057</v>
      </c>
      <c r="P7" s="443">
        <v>3.8333333333333286</v>
      </c>
      <c r="Q7" s="425"/>
      <c r="R7" s="444"/>
      <c r="S7" s="444"/>
    </row>
    <row r="8" spans="1:19" ht="15.75" thickBot="1" x14ac:dyDescent="0.3">
      <c r="A8" s="437" t="s">
        <v>170</v>
      </c>
      <c r="B8" s="438">
        <v>0.2</v>
      </c>
      <c r="C8" s="438">
        <v>0</v>
      </c>
      <c r="D8" s="438">
        <v>0.2</v>
      </c>
      <c r="E8" s="438">
        <v>0</v>
      </c>
      <c r="F8" s="438">
        <v>0</v>
      </c>
      <c r="G8" s="438">
        <v>0.2</v>
      </c>
      <c r="H8" s="438">
        <v>0</v>
      </c>
      <c r="I8" s="438">
        <v>0.2</v>
      </c>
      <c r="J8" s="438">
        <v>0</v>
      </c>
      <c r="K8" s="438">
        <v>0.2</v>
      </c>
      <c r="L8" s="439">
        <v>1</v>
      </c>
      <c r="M8" s="440">
        <v>0.1</v>
      </c>
      <c r="N8" s="792">
        <v>1</v>
      </c>
      <c r="O8" s="442">
        <v>0</v>
      </c>
      <c r="P8" s="443">
        <v>0</v>
      </c>
      <c r="Q8" s="425"/>
      <c r="R8" s="444"/>
      <c r="S8" s="444"/>
    </row>
    <row r="9" spans="1:19" ht="15.75" thickBot="1" x14ac:dyDescent="0.3">
      <c r="A9" s="446" t="s">
        <v>44</v>
      </c>
      <c r="B9" s="438">
        <v>30</v>
      </c>
      <c r="C9" s="438">
        <v>30</v>
      </c>
      <c r="D9" s="438">
        <v>30</v>
      </c>
      <c r="E9" s="438">
        <v>30</v>
      </c>
      <c r="F9" s="438">
        <v>30</v>
      </c>
      <c r="G9" s="438">
        <v>30</v>
      </c>
      <c r="H9" s="438">
        <v>30</v>
      </c>
      <c r="I9" s="438">
        <v>30</v>
      </c>
      <c r="J9" s="438">
        <v>30</v>
      </c>
      <c r="K9" s="438">
        <v>30</v>
      </c>
      <c r="L9" s="439">
        <v>300</v>
      </c>
      <c r="M9" s="440">
        <v>30</v>
      </c>
      <c r="N9" s="793">
        <v>0</v>
      </c>
      <c r="O9" s="442">
        <v>300</v>
      </c>
      <c r="P9" s="443" t="s">
        <v>378</v>
      </c>
      <c r="Q9" s="425"/>
      <c r="R9" s="444"/>
      <c r="S9" s="444"/>
    </row>
    <row r="10" spans="1:19" ht="15.75" thickBot="1" x14ac:dyDescent="0.3">
      <c r="A10" s="446" t="s">
        <v>68</v>
      </c>
      <c r="B10" s="438">
        <v>13</v>
      </c>
      <c r="C10" s="438">
        <v>42.5</v>
      </c>
      <c r="D10" s="438">
        <v>15</v>
      </c>
      <c r="E10" s="438">
        <v>30</v>
      </c>
      <c r="F10" s="438">
        <v>23</v>
      </c>
      <c r="G10" s="438">
        <v>30</v>
      </c>
      <c r="H10" s="438">
        <v>30</v>
      </c>
      <c r="I10" s="438">
        <v>30</v>
      </c>
      <c r="J10" s="438">
        <v>41</v>
      </c>
      <c r="K10" s="438">
        <v>40</v>
      </c>
      <c r="L10" s="439">
        <v>294.5</v>
      </c>
      <c r="M10" s="440">
        <v>29.45</v>
      </c>
      <c r="N10" s="794"/>
      <c r="O10" s="442">
        <v>294.5</v>
      </c>
      <c r="P10" s="443" t="s">
        <v>378</v>
      </c>
      <c r="Q10" s="425"/>
      <c r="R10" s="444"/>
      <c r="S10" s="444"/>
    </row>
    <row r="11" spans="1:19" ht="15.75" thickBot="1" x14ac:dyDescent="0.3">
      <c r="A11" s="437" t="s">
        <v>78</v>
      </c>
      <c r="B11" s="438">
        <v>37.5</v>
      </c>
      <c r="C11" s="438">
        <v>37.5</v>
      </c>
      <c r="D11" s="438">
        <v>37.5</v>
      </c>
      <c r="E11" s="438">
        <v>37.5</v>
      </c>
      <c r="F11" s="438">
        <v>37.5</v>
      </c>
      <c r="G11" s="438">
        <v>37.5</v>
      </c>
      <c r="H11" s="438">
        <v>37.5</v>
      </c>
      <c r="I11" s="438">
        <v>37.5</v>
      </c>
      <c r="J11" s="438">
        <v>37.5</v>
      </c>
      <c r="K11" s="438">
        <v>37.5</v>
      </c>
      <c r="L11" s="439">
        <v>375</v>
      </c>
      <c r="M11" s="440">
        <v>37.5</v>
      </c>
      <c r="N11" s="795">
        <v>375</v>
      </c>
      <c r="O11" s="442">
        <v>0</v>
      </c>
      <c r="P11" s="443">
        <v>0</v>
      </c>
      <c r="Q11" s="425"/>
      <c r="R11" s="444"/>
      <c r="S11" s="444"/>
    </row>
    <row r="12" spans="1:19" ht="15.75" thickBot="1" x14ac:dyDescent="0.3">
      <c r="A12" s="437" t="s">
        <v>73</v>
      </c>
      <c r="B12" s="438">
        <v>31.3</v>
      </c>
      <c r="C12" s="438">
        <v>10.5</v>
      </c>
      <c r="D12" s="438">
        <v>44.7</v>
      </c>
      <c r="E12" s="438">
        <v>3.5</v>
      </c>
      <c r="F12" s="438">
        <v>8.6</v>
      </c>
      <c r="G12" s="438">
        <v>50</v>
      </c>
      <c r="H12" s="438">
        <v>2.7</v>
      </c>
      <c r="I12" s="438">
        <v>25.3</v>
      </c>
      <c r="J12" s="438">
        <v>1.6</v>
      </c>
      <c r="K12" s="438">
        <v>44.8</v>
      </c>
      <c r="L12" s="439">
        <v>223</v>
      </c>
      <c r="M12" s="440">
        <v>22.3</v>
      </c>
      <c r="N12" s="796">
        <v>225</v>
      </c>
      <c r="O12" s="442">
        <v>-2</v>
      </c>
      <c r="P12" s="443">
        <v>-0.88888888888888573</v>
      </c>
      <c r="Q12" s="425"/>
      <c r="R12" s="444"/>
      <c r="S12" s="444"/>
    </row>
    <row r="13" spans="1:19" ht="15.75" thickBot="1" x14ac:dyDescent="0.3">
      <c r="A13" s="437" t="s">
        <v>76</v>
      </c>
      <c r="B13" s="438">
        <v>18</v>
      </c>
      <c r="C13" s="438">
        <v>0</v>
      </c>
      <c r="D13" s="438">
        <v>0</v>
      </c>
      <c r="E13" s="438">
        <v>18</v>
      </c>
      <c r="F13" s="438">
        <v>0</v>
      </c>
      <c r="G13" s="438">
        <v>0</v>
      </c>
      <c r="H13" s="438">
        <v>18</v>
      </c>
      <c r="I13" s="438">
        <v>0</v>
      </c>
      <c r="J13" s="438">
        <v>0</v>
      </c>
      <c r="K13" s="438">
        <v>18</v>
      </c>
      <c r="L13" s="439">
        <v>72</v>
      </c>
      <c r="M13" s="440">
        <v>7.2</v>
      </c>
      <c r="N13" s="797"/>
      <c r="O13" s="442">
        <v>72</v>
      </c>
      <c r="P13" s="443" t="s">
        <v>378</v>
      </c>
      <c r="Q13" s="447"/>
      <c r="R13" s="444"/>
      <c r="S13" s="444"/>
    </row>
    <row r="14" spans="1:19" ht="15.75" thickBot="1" x14ac:dyDescent="0.3">
      <c r="A14" s="437" t="s">
        <v>29</v>
      </c>
      <c r="B14" s="438">
        <v>34</v>
      </c>
      <c r="C14" s="438">
        <v>8</v>
      </c>
      <c r="D14" s="438">
        <v>0</v>
      </c>
      <c r="E14" s="438">
        <v>14</v>
      </c>
      <c r="F14" s="438">
        <v>0</v>
      </c>
      <c r="G14" s="438">
        <v>34</v>
      </c>
      <c r="H14" s="438">
        <v>0</v>
      </c>
      <c r="I14" s="438">
        <v>0</v>
      </c>
      <c r="J14" s="438">
        <v>0</v>
      </c>
      <c r="K14" s="438">
        <v>0</v>
      </c>
      <c r="L14" s="439">
        <v>90</v>
      </c>
      <c r="M14" s="440">
        <v>9</v>
      </c>
      <c r="N14" s="797">
        <v>90</v>
      </c>
      <c r="O14" s="442">
        <v>0</v>
      </c>
      <c r="P14" s="443">
        <v>0</v>
      </c>
      <c r="Q14" s="425"/>
      <c r="R14" s="444"/>
      <c r="S14" s="444"/>
    </row>
    <row r="15" spans="1:19" ht="15.75" thickBot="1" x14ac:dyDescent="0.3">
      <c r="A15" s="448" t="s">
        <v>200</v>
      </c>
      <c r="B15" s="438">
        <v>0</v>
      </c>
      <c r="C15" s="438">
        <v>0</v>
      </c>
      <c r="D15" s="438">
        <v>0</v>
      </c>
      <c r="E15" s="438">
        <v>0</v>
      </c>
      <c r="F15" s="438">
        <v>40</v>
      </c>
      <c r="G15" s="438">
        <v>0</v>
      </c>
      <c r="H15" s="438">
        <v>0</v>
      </c>
      <c r="I15" s="438">
        <v>16</v>
      </c>
      <c r="J15" s="438">
        <v>0</v>
      </c>
      <c r="K15" s="438">
        <v>11</v>
      </c>
      <c r="L15" s="439">
        <v>67</v>
      </c>
      <c r="M15" s="440">
        <v>6.7</v>
      </c>
      <c r="N15" s="798"/>
      <c r="O15" s="442">
        <v>67</v>
      </c>
      <c r="P15" s="443" t="s">
        <v>378</v>
      </c>
      <c r="Q15" s="425"/>
      <c r="R15" s="444"/>
      <c r="S15" s="444"/>
    </row>
    <row r="16" spans="1:19" ht="15.75" thickBot="1" x14ac:dyDescent="0.3">
      <c r="A16" s="448" t="s">
        <v>353</v>
      </c>
      <c r="B16" s="438">
        <v>0</v>
      </c>
      <c r="C16" s="438">
        <v>0</v>
      </c>
      <c r="D16" s="438">
        <v>0</v>
      </c>
      <c r="E16" s="438">
        <v>0</v>
      </c>
      <c r="F16" s="438">
        <v>0</v>
      </c>
      <c r="G16" s="438">
        <v>0</v>
      </c>
      <c r="H16" s="438">
        <v>0</v>
      </c>
      <c r="I16" s="438">
        <v>0</v>
      </c>
      <c r="J16" s="438">
        <v>0</v>
      </c>
      <c r="K16" s="438">
        <v>0</v>
      </c>
      <c r="L16" s="439">
        <v>0</v>
      </c>
      <c r="M16" s="440">
        <v>0</v>
      </c>
      <c r="N16" s="793"/>
      <c r="O16" s="442">
        <v>0</v>
      </c>
      <c r="P16" s="443" t="s">
        <v>378</v>
      </c>
      <c r="Q16" s="425"/>
      <c r="R16" s="444"/>
      <c r="S16" s="444"/>
    </row>
    <row r="17" spans="1:19" ht="15.75" thickBot="1" x14ac:dyDescent="0.3">
      <c r="A17" s="448" t="s">
        <v>99</v>
      </c>
      <c r="B17" s="438">
        <v>0</v>
      </c>
      <c r="C17" s="438">
        <v>31</v>
      </c>
      <c r="D17" s="438">
        <v>0</v>
      </c>
      <c r="E17" s="438">
        <v>0</v>
      </c>
      <c r="F17" s="438">
        <v>11</v>
      </c>
      <c r="G17" s="438">
        <v>2</v>
      </c>
      <c r="H17" s="438">
        <v>7</v>
      </c>
      <c r="I17" s="438">
        <v>0</v>
      </c>
      <c r="J17" s="438">
        <v>0</v>
      </c>
      <c r="K17" s="438">
        <v>0</v>
      </c>
      <c r="L17" s="439">
        <v>51</v>
      </c>
      <c r="M17" s="440">
        <v>5.0999999999999996</v>
      </c>
      <c r="N17" s="793"/>
      <c r="O17" s="442">
        <v>51</v>
      </c>
      <c r="P17" s="443" t="s">
        <v>378</v>
      </c>
      <c r="Q17" s="425"/>
      <c r="R17" s="444"/>
      <c r="S17" s="444"/>
    </row>
    <row r="18" spans="1:19" ht="15.75" thickBot="1" x14ac:dyDescent="0.3">
      <c r="A18" s="448" t="s">
        <v>154</v>
      </c>
      <c r="B18" s="438">
        <v>0</v>
      </c>
      <c r="C18" s="438">
        <v>0</v>
      </c>
      <c r="D18" s="438">
        <v>16</v>
      </c>
      <c r="E18" s="438">
        <v>0</v>
      </c>
      <c r="F18" s="438">
        <v>0</v>
      </c>
      <c r="G18" s="438">
        <v>0</v>
      </c>
      <c r="H18" s="438">
        <v>0</v>
      </c>
      <c r="I18" s="438">
        <v>0</v>
      </c>
      <c r="J18" s="438">
        <v>0</v>
      </c>
      <c r="K18" s="438">
        <v>0</v>
      </c>
      <c r="L18" s="439">
        <v>16</v>
      </c>
      <c r="M18" s="440">
        <v>1.6</v>
      </c>
      <c r="N18" s="793"/>
      <c r="O18" s="442">
        <v>16</v>
      </c>
      <c r="P18" s="443" t="s">
        <v>378</v>
      </c>
      <c r="Q18" s="425"/>
      <c r="R18" s="444"/>
      <c r="S18" s="444"/>
    </row>
    <row r="19" spans="1:19" ht="15.75" thickBot="1" x14ac:dyDescent="0.3">
      <c r="A19" s="448" t="s">
        <v>61</v>
      </c>
      <c r="B19" s="438">
        <v>8</v>
      </c>
      <c r="C19" s="438">
        <v>0</v>
      </c>
      <c r="D19" s="438">
        <v>0</v>
      </c>
      <c r="E19" s="438">
        <v>0</v>
      </c>
      <c r="F19" s="438">
        <v>0</v>
      </c>
      <c r="G19" s="438">
        <v>40</v>
      </c>
      <c r="H19" s="438">
        <v>0</v>
      </c>
      <c r="I19" s="438">
        <v>20</v>
      </c>
      <c r="J19" s="438">
        <v>0</v>
      </c>
      <c r="K19" s="438">
        <v>0</v>
      </c>
      <c r="L19" s="439">
        <v>68</v>
      </c>
      <c r="M19" s="440">
        <v>6.8</v>
      </c>
      <c r="N19" s="793"/>
      <c r="O19" s="442">
        <v>68</v>
      </c>
      <c r="P19" s="443" t="s">
        <v>378</v>
      </c>
      <c r="Q19" s="425"/>
      <c r="R19" s="444"/>
      <c r="S19" s="444"/>
    </row>
    <row r="20" spans="1:19" ht="15.75" thickBot="1" x14ac:dyDescent="0.3">
      <c r="A20" s="448" t="s">
        <v>354</v>
      </c>
      <c r="B20" s="438">
        <v>0</v>
      </c>
      <c r="C20" s="438">
        <v>0</v>
      </c>
      <c r="D20" s="438">
        <v>0</v>
      </c>
      <c r="E20" s="438">
        <v>0</v>
      </c>
      <c r="F20" s="438">
        <v>0</v>
      </c>
      <c r="G20" s="438">
        <v>0</v>
      </c>
      <c r="H20" s="438">
        <v>0</v>
      </c>
      <c r="I20" s="438">
        <v>0</v>
      </c>
      <c r="J20" s="438">
        <v>0</v>
      </c>
      <c r="K20" s="438">
        <v>0</v>
      </c>
      <c r="L20" s="439">
        <v>0</v>
      </c>
      <c r="M20" s="440">
        <v>0</v>
      </c>
      <c r="N20" s="793"/>
      <c r="O20" s="442">
        <v>0</v>
      </c>
      <c r="P20" s="443" t="s">
        <v>378</v>
      </c>
      <c r="Q20" s="425"/>
      <c r="R20" s="444"/>
      <c r="S20" s="444"/>
    </row>
    <row r="21" spans="1:19" ht="15.75" thickBot="1" x14ac:dyDescent="0.3">
      <c r="A21" s="448" t="s">
        <v>355</v>
      </c>
      <c r="B21" s="438">
        <v>0</v>
      </c>
      <c r="C21" s="438">
        <v>0</v>
      </c>
      <c r="D21" s="438">
        <v>0</v>
      </c>
      <c r="E21" s="438">
        <v>0</v>
      </c>
      <c r="F21" s="438">
        <v>0</v>
      </c>
      <c r="G21" s="438">
        <v>0</v>
      </c>
      <c r="H21" s="438">
        <v>0</v>
      </c>
      <c r="I21" s="438">
        <v>0</v>
      </c>
      <c r="J21" s="438">
        <v>0</v>
      </c>
      <c r="K21" s="438">
        <v>0</v>
      </c>
      <c r="L21" s="439">
        <v>0</v>
      </c>
      <c r="M21" s="440">
        <v>0</v>
      </c>
      <c r="N21" s="793"/>
      <c r="O21" s="442">
        <v>0</v>
      </c>
      <c r="P21" s="443" t="s">
        <v>378</v>
      </c>
      <c r="Q21" s="425"/>
      <c r="R21" s="444"/>
      <c r="S21" s="444"/>
    </row>
    <row r="22" spans="1:19" ht="15.75" thickBot="1" x14ac:dyDescent="0.3">
      <c r="A22" s="448" t="s">
        <v>204</v>
      </c>
      <c r="B22" s="438">
        <v>0</v>
      </c>
      <c r="C22" s="438">
        <v>0</v>
      </c>
      <c r="D22" s="438">
        <v>0</v>
      </c>
      <c r="E22" s="438">
        <v>0</v>
      </c>
      <c r="F22" s="438">
        <v>8</v>
      </c>
      <c r="G22" s="438">
        <v>0</v>
      </c>
      <c r="H22" s="438">
        <v>8</v>
      </c>
      <c r="I22" s="438">
        <v>0</v>
      </c>
      <c r="J22" s="438">
        <v>0</v>
      </c>
      <c r="K22" s="438">
        <v>0</v>
      </c>
      <c r="L22" s="439">
        <v>16</v>
      </c>
      <c r="M22" s="440">
        <v>1.6</v>
      </c>
      <c r="N22" s="793"/>
      <c r="O22" s="442">
        <v>16</v>
      </c>
      <c r="P22" s="443" t="s">
        <v>378</v>
      </c>
      <c r="Q22" s="425"/>
      <c r="R22" s="444"/>
      <c r="S22" s="444"/>
    </row>
    <row r="23" spans="1:19" ht="15.75" thickBot="1" x14ac:dyDescent="0.3">
      <c r="A23" s="448" t="s">
        <v>356</v>
      </c>
      <c r="B23" s="438">
        <v>0</v>
      </c>
      <c r="C23" s="438">
        <v>0</v>
      </c>
      <c r="D23" s="438">
        <v>31</v>
      </c>
      <c r="E23" s="438">
        <v>0</v>
      </c>
      <c r="F23" s="438">
        <v>0</v>
      </c>
      <c r="G23" s="438">
        <v>0</v>
      </c>
      <c r="H23" s="438">
        <v>0</v>
      </c>
      <c r="I23" s="438">
        <v>0</v>
      </c>
      <c r="J23" s="438">
        <v>0</v>
      </c>
      <c r="K23" s="438">
        <v>0</v>
      </c>
      <c r="L23" s="439">
        <v>31</v>
      </c>
      <c r="M23" s="440">
        <v>3.1</v>
      </c>
      <c r="N23" s="793"/>
      <c r="O23" s="442">
        <v>31</v>
      </c>
      <c r="P23" s="443" t="s">
        <v>378</v>
      </c>
      <c r="Q23" s="425"/>
      <c r="R23" s="444"/>
      <c r="S23" s="444"/>
    </row>
    <row r="24" spans="1:19" ht="15.75" thickBot="1" x14ac:dyDescent="0.3">
      <c r="A24" s="448" t="s">
        <v>275</v>
      </c>
      <c r="B24" s="438">
        <v>0</v>
      </c>
      <c r="C24" s="438">
        <v>0</v>
      </c>
      <c r="D24" s="438">
        <v>0</v>
      </c>
      <c r="E24" s="438">
        <v>0</v>
      </c>
      <c r="F24" s="438">
        <v>0</v>
      </c>
      <c r="G24" s="438">
        <v>0</v>
      </c>
      <c r="H24" s="438">
        <v>0</v>
      </c>
      <c r="I24" s="438">
        <v>0</v>
      </c>
      <c r="J24" s="438">
        <v>31</v>
      </c>
      <c r="K24" s="438">
        <v>0</v>
      </c>
      <c r="L24" s="439">
        <v>31</v>
      </c>
      <c r="M24" s="440">
        <v>3.1</v>
      </c>
      <c r="N24" s="793"/>
      <c r="O24" s="442">
        <v>31</v>
      </c>
      <c r="P24" s="443" t="s">
        <v>378</v>
      </c>
      <c r="Q24" s="425"/>
      <c r="R24" s="444"/>
      <c r="S24" s="444"/>
    </row>
    <row r="25" spans="1:19" ht="15.75" thickBot="1" x14ac:dyDescent="0.3">
      <c r="A25" s="448" t="s">
        <v>187</v>
      </c>
      <c r="B25" s="438">
        <v>0</v>
      </c>
      <c r="C25" s="438">
        <v>0</v>
      </c>
      <c r="D25" s="438">
        <v>0</v>
      </c>
      <c r="E25" s="438">
        <v>50</v>
      </c>
      <c r="F25" s="438">
        <v>0</v>
      </c>
      <c r="G25" s="438">
        <v>0</v>
      </c>
      <c r="H25" s="438">
        <v>0</v>
      </c>
      <c r="I25" s="438">
        <v>0</v>
      </c>
      <c r="J25" s="438">
        <v>0</v>
      </c>
      <c r="K25" s="438">
        <v>0</v>
      </c>
      <c r="L25" s="439">
        <v>50</v>
      </c>
      <c r="M25" s="440">
        <v>5</v>
      </c>
      <c r="N25" s="797"/>
      <c r="O25" s="442">
        <v>50</v>
      </c>
      <c r="P25" s="443" t="s">
        <v>378</v>
      </c>
      <c r="Q25" s="425"/>
      <c r="R25" s="444"/>
      <c r="S25" s="444"/>
    </row>
    <row r="26" spans="1:19" ht="15.75" thickBot="1" x14ac:dyDescent="0.3">
      <c r="A26" s="449" t="s">
        <v>60</v>
      </c>
      <c r="B26" s="438">
        <v>60</v>
      </c>
      <c r="C26" s="438">
        <v>188</v>
      </c>
      <c r="D26" s="438">
        <v>100.3</v>
      </c>
      <c r="E26" s="438">
        <v>114</v>
      </c>
      <c r="F26" s="438">
        <v>105.8</v>
      </c>
      <c r="G26" s="438">
        <v>34.5</v>
      </c>
      <c r="H26" s="438">
        <v>120.3</v>
      </c>
      <c r="I26" s="438">
        <v>155</v>
      </c>
      <c r="J26" s="438">
        <v>152.80000000000001</v>
      </c>
      <c r="K26" s="438">
        <v>64</v>
      </c>
      <c r="L26" s="439">
        <v>1094.7</v>
      </c>
      <c r="M26" s="440">
        <v>109.47</v>
      </c>
      <c r="N26" s="797">
        <v>1050</v>
      </c>
      <c r="O26" s="442">
        <v>44.700000000000045</v>
      </c>
      <c r="P26" s="443">
        <v>4.2571428571428669</v>
      </c>
      <c r="Q26" s="425"/>
      <c r="R26" s="444"/>
      <c r="S26" s="444"/>
    </row>
    <row r="27" spans="1:19" ht="15.75" thickBot="1" x14ac:dyDescent="0.3">
      <c r="A27" s="448" t="s">
        <v>62</v>
      </c>
      <c r="B27" s="438">
        <v>11</v>
      </c>
      <c r="C27" s="438">
        <v>83</v>
      </c>
      <c r="D27" s="438">
        <v>68</v>
      </c>
      <c r="E27" s="438">
        <v>33.5</v>
      </c>
      <c r="F27" s="438">
        <v>68.599999999999994</v>
      </c>
      <c r="G27" s="438">
        <v>8.8000000000000007</v>
      </c>
      <c r="H27" s="438">
        <v>48</v>
      </c>
      <c r="I27" s="438">
        <v>9</v>
      </c>
      <c r="J27" s="438">
        <v>36</v>
      </c>
      <c r="K27" s="438">
        <v>104</v>
      </c>
      <c r="L27" s="439">
        <v>469.90000000000003</v>
      </c>
      <c r="M27" s="440">
        <v>46.99</v>
      </c>
      <c r="N27" s="797"/>
      <c r="O27" s="442">
        <v>469.90000000000003</v>
      </c>
      <c r="P27" s="443" t="s">
        <v>378</v>
      </c>
      <c r="Q27" s="447"/>
      <c r="R27" s="444"/>
      <c r="S27" s="444"/>
    </row>
    <row r="28" spans="1:19" ht="15.75" thickBot="1" x14ac:dyDescent="0.3">
      <c r="A28" s="448" t="s">
        <v>63</v>
      </c>
      <c r="B28" s="438">
        <v>14</v>
      </c>
      <c r="C28" s="438">
        <v>32</v>
      </c>
      <c r="D28" s="438">
        <v>44</v>
      </c>
      <c r="E28" s="438">
        <v>31</v>
      </c>
      <c r="F28" s="438">
        <v>13.7</v>
      </c>
      <c r="G28" s="438">
        <v>25.9</v>
      </c>
      <c r="H28" s="438">
        <v>36.5</v>
      </c>
      <c r="I28" s="438">
        <v>21.2</v>
      </c>
      <c r="J28" s="438">
        <v>10</v>
      </c>
      <c r="K28" s="438">
        <v>35</v>
      </c>
      <c r="L28" s="439">
        <v>263.29999999999995</v>
      </c>
      <c r="M28" s="440">
        <v>26.329999999999995</v>
      </c>
      <c r="N28" s="799"/>
      <c r="O28" s="442">
        <v>263.29999999999995</v>
      </c>
      <c r="P28" s="443" t="s">
        <v>378</v>
      </c>
      <c r="Q28" s="447"/>
      <c r="R28" s="444"/>
      <c r="S28" s="444"/>
    </row>
    <row r="29" spans="1:19" ht="15.75" thickBot="1" x14ac:dyDescent="0.3">
      <c r="A29" s="448" t="s">
        <v>229</v>
      </c>
      <c r="B29" s="438">
        <v>0</v>
      </c>
      <c r="C29" s="438">
        <v>0</v>
      </c>
      <c r="D29" s="438">
        <v>0</v>
      </c>
      <c r="E29" s="438">
        <v>0</v>
      </c>
      <c r="F29" s="438">
        <v>0</v>
      </c>
      <c r="G29" s="438">
        <v>51</v>
      </c>
      <c r="H29" s="438">
        <v>0</v>
      </c>
      <c r="I29" s="438">
        <v>32</v>
      </c>
      <c r="J29" s="438">
        <v>0</v>
      </c>
      <c r="K29" s="438">
        <v>0</v>
      </c>
      <c r="L29" s="439">
        <v>83</v>
      </c>
      <c r="M29" s="440">
        <v>8.3000000000000007</v>
      </c>
      <c r="N29" s="800"/>
      <c r="O29" s="442">
        <v>83</v>
      </c>
      <c r="P29" s="443" t="s">
        <v>378</v>
      </c>
      <c r="Q29" s="447"/>
      <c r="R29" s="444"/>
      <c r="S29" s="444"/>
    </row>
    <row r="30" spans="1:19" ht="15.75" thickBot="1" x14ac:dyDescent="0.3">
      <c r="A30" s="448" t="s">
        <v>72</v>
      </c>
      <c r="B30" s="438">
        <v>172</v>
      </c>
      <c r="C30" s="438">
        <v>0</v>
      </c>
      <c r="D30" s="438">
        <v>52.2</v>
      </c>
      <c r="E30" s="438">
        <v>40</v>
      </c>
      <c r="F30" s="438">
        <v>24</v>
      </c>
      <c r="G30" s="438">
        <v>0</v>
      </c>
      <c r="H30" s="438">
        <v>52.2</v>
      </c>
      <c r="I30" s="438">
        <v>41</v>
      </c>
      <c r="J30" s="438">
        <v>57.8</v>
      </c>
      <c r="K30" s="438">
        <v>72</v>
      </c>
      <c r="L30" s="439">
        <v>511.2</v>
      </c>
      <c r="M30" s="440">
        <v>51.12</v>
      </c>
      <c r="N30" s="793"/>
      <c r="O30" s="442">
        <v>511.2</v>
      </c>
      <c r="P30" s="443" t="s">
        <v>378</v>
      </c>
      <c r="Q30" s="447"/>
      <c r="R30" s="444"/>
      <c r="S30" s="444"/>
    </row>
    <row r="31" spans="1:19" ht="15.75" thickBot="1" x14ac:dyDescent="0.3">
      <c r="A31" s="448" t="s">
        <v>108</v>
      </c>
      <c r="B31" s="438">
        <v>0</v>
      </c>
      <c r="C31" s="438">
        <v>50</v>
      </c>
      <c r="D31" s="438">
        <v>0</v>
      </c>
      <c r="E31" s="438">
        <v>0</v>
      </c>
      <c r="F31" s="438">
        <v>50</v>
      </c>
      <c r="G31" s="438">
        <v>0</v>
      </c>
      <c r="H31" s="438">
        <v>50</v>
      </c>
      <c r="I31" s="438">
        <v>0</v>
      </c>
      <c r="J31" s="438">
        <v>0</v>
      </c>
      <c r="K31" s="438">
        <v>50</v>
      </c>
      <c r="L31" s="439">
        <v>200</v>
      </c>
      <c r="M31" s="440">
        <v>20</v>
      </c>
      <c r="N31" s="798"/>
      <c r="O31" s="442">
        <v>200</v>
      </c>
      <c r="P31" s="443" t="s">
        <v>378</v>
      </c>
      <c r="Q31" s="447"/>
      <c r="R31" s="444"/>
      <c r="S31" s="444"/>
    </row>
    <row r="32" spans="1:19" ht="15.75" thickBot="1" x14ac:dyDescent="0.3">
      <c r="A32" s="448" t="s">
        <v>357</v>
      </c>
      <c r="B32" s="438">
        <v>0</v>
      </c>
      <c r="C32" s="438">
        <v>0</v>
      </c>
      <c r="D32" s="438">
        <v>0</v>
      </c>
      <c r="E32" s="438">
        <v>0</v>
      </c>
      <c r="F32" s="438">
        <v>0</v>
      </c>
      <c r="G32" s="438">
        <v>0</v>
      </c>
      <c r="H32" s="438">
        <v>0</v>
      </c>
      <c r="I32" s="438">
        <v>0</v>
      </c>
      <c r="J32" s="438">
        <v>0</v>
      </c>
      <c r="K32" s="438">
        <v>0</v>
      </c>
      <c r="L32" s="439">
        <v>0</v>
      </c>
      <c r="M32" s="440">
        <v>0</v>
      </c>
      <c r="N32" s="798"/>
      <c r="O32" s="442">
        <v>0</v>
      </c>
      <c r="P32" s="443" t="s">
        <v>378</v>
      </c>
      <c r="Q32" s="447"/>
      <c r="R32" s="444"/>
      <c r="S32" s="444"/>
    </row>
    <row r="33" spans="1:19" ht="15.75" thickBot="1" x14ac:dyDescent="0.3">
      <c r="A33" s="448" t="s">
        <v>358</v>
      </c>
      <c r="B33" s="438">
        <v>0</v>
      </c>
      <c r="C33" s="438">
        <v>0</v>
      </c>
      <c r="D33" s="438">
        <v>60</v>
      </c>
      <c r="E33" s="438">
        <v>0</v>
      </c>
      <c r="F33" s="438">
        <v>0</v>
      </c>
      <c r="G33" s="438">
        <v>60</v>
      </c>
      <c r="H33" s="438">
        <v>0</v>
      </c>
      <c r="I33" s="438">
        <v>0</v>
      </c>
      <c r="J33" s="438">
        <v>60</v>
      </c>
      <c r="K33" s="438">
        <v>0</v>
      </c>
      <c r="L33" s="439">
        <v>180</v>
      </c>
      <c r="M33" s="440">
        <v>18</v>
      </c>
      <c r="N33" s="798"/>
      <c r="O33" s="442">
        <v>180</v>
      </c>
      <c r="P33" s="443" t="s">
        <v>378</v>
      </c>
      <c r="Q33" s="447"/>
      <c r="R33" s="444"/>
      <c r="S33" s="444"/>
    </row>
    <row r="34" spans="1:19" ht="15.75" thickBot="1" x14ac:dyDescent="0.3">
      <c r="A34" s="448" t="s">
        <v>359</v>
      </c>
      <c r="B34" s="438">
        <v>60</v>
      </c>
      <c r="C34" s="438">
        <v>0</v>
      </c>
      <c r="D34" s="438">
        <v>0</v>
      </c>
      <c r="E34" s="438">
        <v>60</v>
      </c>
      <c r="F34" s="438">
        <v>0</v>
      </c>
      <c r="G34" s="438">
        <v>0</v>
      </c>
      <c r="H34" s="438">
        <v>0</v>
      </c>
      <c r="I34" s="438">
        <v>60</v>
      </c>
      <c r="J34" s="438">
        <v>0</v>
      </c>
      <c r="K34" s="438">
        <v>0</v>
      </c>
      <c r="L34" s="439">
        <v>180</v>
      </c>
      <c r="M34" s="440">
        <v>18</v>
      </c>
      <c r="N34" s="793"/>
      <c r="O34" s="442">
        <v>180</v>
      </c>
      <c r="P34" s="443" t="s">
        <v>378</v>
      </c>
      <c r="Q34" s="447"/>
      <c r="R34" s="444"/>
      <c r="S34" s="444"/>
    </row>
    <row r="35" spans="1:19" ht="15.75" thickBot="1" x14ac:dyDescent="0.3">
      <c r="A35" s="450" t="s">
        <v>211</v>
      </c>
      <c r="B35" s="438">
        <v>1.2</v>
      </c>
      <c r="C35" s="438">
        <v>0</v>
      </c>
      <c r="D35" s="438">
        <v>1</v>
      </c>
      <c r="E35" s="438">
        <v>1</v>
      </c>
      <c r="F35" s="438">
        <v>1.2</v>
      </c>
      <c r="G35" s="438">
        <v>1</v>
      </c>
      <c r="H35" s="438">
        <v>1</v>
      </c>
      <c r="I35" s="438">
        <v>2</v>
      </c>
      <c r="J35" s="438">
        <v>0</v>
      </c>
      <c r="K35" s="438">
        <v>0</v>
      </c>
      <c r="L35" s="439">
        <v>8.4</v>
      </c>
      <c r="M35" s="440">
        <v>0.84000000000000008</v>
      </c>
      <c r="N35" s="793"/>
      <c r="O35" s="442">
        <v>8.4</v>
      </c>
      <c r="P35" s="443" t="s">
        <v>378</v>
      </c>
      <c r="Q35" s="447"/>
      <c r="R35" s="444"/>
      <c r="S35" s="444"/>
    </row>
    <row r="36" spans="1:19" ht="15.75" thickBot="1" x14ac:dyDescent="0.3">
      <c r="A36" s="449" t="s">
        <v>34</v>
      </c>
      <c r="B36" s="438">
        <v>20.6</v>
      </c>
      <c r="C36" s="438">
        <v>19.399999999999999</v>
      </c>
      <c r="D36" s="438">
        <v>17</v>
      </c>
      <c r="E36" s="438">
        <v>11</v>
      </c>
      <c r="F36" s="438">
        <v>19</v>
      </c>
      <c r="G36" s="438">
        <v>17.5</v>
      </c>
      <c r="H36" s="438">
        <v>14</v>
      </c>
      <c r="I36" s="438">
        <v>17</v>
      </c>
      <c r="J36" s="438">
        <v>14.6</v>
      </c>
      <c r="K36" s="438">
        <v>11.8</v>
      </c>
      <c r="L36" s="439">
        <v>161.9</v>
      </c>
      <c r="M36" s="440">
        <v>16.190000000000001</v>
      </c>
      <c r="N36" s="793">
        <v>158</v>
      </c>
      <c r="O36" s="442">
        <v>3.9000000000000057</v>
      </c>
      <c r="P36" s="443">
        <v>2.4683544303797618</v>
      </c>
      <c r="Q36" s="447"/>
      <c r="R36" s="444"/>
      <c r="S36" s="444"/>
    </row>
    <row r="37" spans="1:19" ht="15.75" thickBot="1" x14ac:dyDescent="0.3">
      <c r="A37" s="449" t="s">
        <v>64</v>
      </c>
      <c r="B37" s="438">
        <v>8.1</v>
      </c>
      <c r="C37" s="438">
        <v>6.4999999999999991</v>
      </c>
      <c r="D37" s="438">
        <v>8.6999999999999993</v>
      </c>
      <c r="E37" s="438">
        <v>13</v>
      </c>
      <c r="F37" s="438">
        <v>6.6000000000000005</v>
      </c>
      <c r="G37" s="438">
        <v>8.1</v>
      </c>
      <c r="H37" s="438">
        <v>5.5</v>
      </c>
      <c r="I37" s="438">
        <v>7.3</v>
      </c>
      <c r="J37" s="438">
        <v>7</v>
      </c>
      <c r="K37" s="438">
        <v>9.7999999999999989</v>
      </c>
      <c r="L37" s="439">
        <v>80.599999999999994</v>
      </c>
      <c r="M37" s="440">
        <v>8.0599999999999987</v>
      </c>
      <c r="N37" s="800">
        <v>83</v>
      </c>
      <c r="O37" s="442">
        <v>-2.4000000000000057</v>
      </c>
      <c r="P37" s="443">
        <v>-2.8915662650602485</v>
      </c>
      <c r="Q37" s="447"/>
      <c r="R37" s="444"/>
      <c r="S37" s="444"/>
    </row>
    <row r="38" spans="1:19" ht="15.75" thickBot="1" x14ac:dyDescent="0.3">
      <c r="A38" s="451" t="s">
        <v>46</v>
      </c>
      <c r="B38" s="438">
        <v>70</v>
      </c>
      <c r="C38" s="438">
        <v>70</v>
      </c>
      <c r="D38" s="438">
        <v>70</v>
      </c>
      <c r="E38" s="438">
        <v>70</v>
      </c>
      <c r="F38" s="438">
        <v>70</v>
      </c>
      <c r="G38" s="438">
        <v>70</v>
      </c>
      <c r="H38" s="438">
        <v>70</v>
      </c>
      <c r="I38" s="438">
        <v>70</v>
      </c>
      <c r="J38" s="438">
        <v>70</v>
      </c>
      <c r="K38" s="438">
        <v>70</v>
      </c>
      <c r="L38" s="439">
        <v>700</v>
      </c>
      <c r="M38" s="440">
        <v>70</v>
      </c>
      <c r="N38" s="800"/>
      <c r="O38" s="442">
        <v>700</v>
      </c>
      <c r="P38" s="443" t="s">
        <v>378</v>
      </c>
      <c r="Q38" s="447"/>
      <c r="R38" s="444"/>
      <c r="S38" s="444"/>
    </row>
    <row r="39" spans="1:19" ht="15.75" thickBot="1" x14ac:dyDescent="0.3">
      <c r="A39" s="451" t="s">
        <v>122</v>
      </c>
      <c r="B39" s="438">
        <v>0</v>
      </c>
      <c r="C39" s="438">
        <v>30</v>
      </c>
      <c r="D39" s="438">
        <v>0</v>
      </c>
      <c r="E39" s="438">
        <v>0</v>
      </c>
      <c r="F39" s="438">
        <v>0</v>
      </c>
      <c r="G39" s="438">
        <v>30</v>
      </c>
      <c r="H39" s="438">
        <v>0</v>
      </c>
      <c r="I39" s="438">
        <v>0</v>
      </c>
      <c r="J39" s="438">
        <v>30</v>
      </c>
      <c r="K39" s="438">
        <v>0</v>
      </c>
      <c r="L39" s="439">
        <v>90</v>
      </c>
      <c r="M39" s="440">
        <v>9</v>
      </c>
      <c r="N39" s="798"/>
      <c r="O39" s="442">
        <v>90</v>
      </c>
      <c r="P39" s="443" t="s">
        <v>378</v>
      </c>
      <c r="Q39" s="425"/>
      <c r="R39" s="444"/>
      <c r="S39" s="444"/>
    </row>
    <row r="40" spans="1:19" ht="15.75" thickBot="1" x14ac:dyDescent="0.3">
      <c r="A40" s="451" t="s">
        <v>360</v>
      </c>
      <c r="B40" s="438">
        <v>0</v>
      </c>
      <c r="C40" s="438">
        <v>0</v>
      </c>
      <c r="D40" s="438">
        <v>0</v>
      </c>
      <c r="E40" s="438">
        <v>0</v>
      </c>
      <c r="F40" s="438">
        <v>0</v>
      </c>
      <c r="G40" s="438">
        <v>0</v>
      </c>
      <c r="H40" s="438">
        <v>0</v>
      </c>
      <c r="I40" s="438">
        <v>0</v>
      </c>
      <c r="J40" s="438">
        <v>0</v>
      </c>
      <c r="K40" s="438">
        <v>0</v>
      </c>
      <c r="L40" s="439">
        <v>0</v>
      </c>
      <c r="M40" s="440">
        <v>0</v>
      </c>
      <c r="N40" s="801"/>
      <c r="O40" s="442">
        <v>0</v>
      </c>
      <c r="P40" s="443" t="s">
        <v>378</v>
      </c>
      <c r="Q40" s="425"/>
      <c r="R40" s="444"/>
      <c r="S40" s="444"/>
    </row>
    <row r="41" spans="1:19" ht="15.75" thickBot="1" x14ac:dyDescent="0.3">
      <c r="A41" s="451" t="s">
        <v>361</v>
      </c>
      <c r="B41" s="438">
        <v>3</v>
      </c>
      <c r="C41" s="438">
        <v>0</v>
      </c>
      <c r="D41" s="438">
        <v>0</v>
      </c>
      <c r="E41" s="438">
        <v>0</v>
      </c>
      <c r="F41" s="438">
        <v>0</v>
      </c>
      <c r="G41" s="438">
        <v>0</v>
      </c>
      <c r="H41" s="438">
        <v>3</v>
      </c>
      <c r="I41" s="438">
        <v>0</v>
      </c>
      <c r="J41" s="438">
        <v>0</v>
      </c>
      <c r="K41" s="438">
        <v>0</v>
      </c>
      <c r="L41" s="439">
        <v>6</v>
      </c>
      <c r="M41" s="440">
        <v>0.6</v>
      </c>
      <c r="N41" s="797"/>
      <c r="O41" s="442">
        <v>6</v>
      </c>
      <c r="P41" s="443" t="s">
        <v>378</v>
      </c>
      <c r="Q41" s="447"/>
      <c r="R41" s="444"/>
      <c r="S41" s="444"/>
    </row>
    <row r="42" spans="1:19" ht="15.75" thickBot="1" x14ac:dyDescent="0.3">
      <c r="A42" s="449" t="s">
        <v>135</v>
      </c>
      <c r="B42" s="438">
        <v>25</v>
      </c>
      <c r="C42" s="438">
        <v>20</v>
      </c>
      <c r="D42" s="438">
        <v>0</v>
      </c>
      <c r="E42" s="438">
        <v>0</v>
      </c>
      <c r="F42" s="438">
        <v>0</v>
      </c>
      <c r="G42" s="438">
        <v>0</v>
      </c>
      <c r="H42" s="438">
        <v>0</v>
      </c>
      <c r="I42" s="438">
        <v>0</v>
      </c>
      <c r="J42" s="438">
        <v>0</v>
      </c>
      <c r="K42" s="438">
        <v>0</v>
      </c>
      <c r="L42" s="439">
        <v>45</v>
      </c>
      <c r="M42" s="440">
        <v>4.5</v>
      </c>
      <c r="N42" s="797"/>
      <c r="O42" s="442">
        <v>45</v>
      </c>
      <c r="P42" s="443" t="s">
        <v>378</v>
      </c>
      <c r="Q42" s="447"/>
      <c r="R42" s="444"/>
      <c r="S42" s="444"/>
    </row>
    <row r="43" spans="1:19" ht="15.75" thickBot="1" x14ac:dyDescent="0.3">
      <c r="A43" s="449" t="s">
        <v>50</v>
      </c>
      <c r="B43" s="438">
        <v>90</v>
      </c>
      <c r="C43" s="438">
        <v>0</v>
      </c>
      <c r="D43" s="438">
        <v>90</v>
      </c>
      <c r="E43" s="438">
        <v>90</v>
      </c>
      <c r="F43" s="438">
        <v>0</v>
      </c>
      <c r="G43" s="438">
        <v>90</v>
      </c>
      <c r="H43" s="438">
        <v>90</v>
      </c>
      <c r="I43" s="438">
        <v>90</v>
      </c>
      <c r="J43" s="438">
        <v>90</v>
      </c>
      <c r="K43" s="438">
        <v>90</v>
      </c>
      <c r="L43" s="439">
        <v>720</v>
      </c>
      <c r="M43" s="440">
        <v>72</v>
      </c>
      <c r="N43" s="797">
        <v>750</v>
      </c>
      <c r="O43" s="442">
        <v>-30</v>
      </c>
      <c r="P43" s="443">
        <v>-4</v>
      </c>
      <c r="Q43" s="447"/>
      <c r="R43" s="444"/>
      <c r="S43" s="444"/>
    </row>
    <row r="44" spans="1:19" ht="15.75" thickBot="1" x14ac:dyDescent="0.3">
      <c r="A44" s="448" t="s">
        <v>362</v>
      </c>
      <c r="B44" s="438">
        <v>0</v>
      </c>
      <c r="C44" s="438">
        <v>0</v>
      </c>
      <c r="D44" s="438">
        <v>15</v>
      </c>
      <c r="E44" s="438">
        <v>0</v>
      </c>
      <c r="F44" s="438">
        <v>0</v>
      </c>
      <c r="G44" s="438">
        <v>0</v>
      </c>
      <c r="H44" s="438">
        <v>0</v>
      </c>
      <c r="I44" s="438">
        <v>0</v>
      </c>
      <c r="J44" s="438">
        <v>0</v>
      </c>
      <c r="K44" s="438">
        <v>0</v>
      </c>
      <c r="L44" s="439">
        <v>15</v>
      </c>
      <c r="M44" s="440">
        <v>1.5</v>
      </c>
      <c r="N44" s="797"/>
      <c r="O44" s="442">
        <v>15</v>
      </c>
      <c r="P44" s="443" t="s">
        <v>378</v>
      </c>
      <c r="Q44" s="447"/>
      <c r="R44" s="444"/>
      <c r="S44" s="444"/>
    </row>
    <row r="45" spans="1:19" ht="15.75" thickBot="1" x14ac:dyDescent="0.3">
      <c r="A45" s="448" t="s">
        <v>363</v>
      </c>
      <c r="B45" s="438">
        <v>0</v>
      </c>
      <c r="C45" s="438">
        <v>0</v>
      </c>
      <c r="D45" s="438">
        <v>0</v>
      </c>
      <c r="E45" s="438">
        <v>0</v>
      </c>
      <c r="F45" s="438">
        <v>15</v>
      </c>
      <c r="G45" s="438">
        <v>0</v>
      </c>
      <c r="H45" s="438">
        <v>0</v>
      </c>
      <c r="I45" s="438">
        <v>15</v>
      </c>
      <c r="J45" s="438">
        <v>0</v>
      </c>
      <c r="K45" s="438">
        <v>0</v>
      </c>
      <c r="L45" s="439">
        <v>30</v>
      </c>
      <c r="M45" s="440">
        <v>3</v>
      </c>
      <c r="N45" s="797"/>
      <c r="O45" s="442">
        <v>30</v>
      </c>
      <c r="P45" s="443" t="s">
        <v>378</v>
      </c>
      <c r="Q45" s="447"/>
      <c r="R45" s="444"/>
      <c r="S45" s="444"/>
    </row>
    <row r="46" spans="1:19" ht="15.75" thickBot="1" x14ac:dyDescent="0.3">
      <c r="A46" s="448" t="s">
        <v>364</v>
      </c>
      <c r="B46" s="438">
        <v>0</v>
      </c>
      <c r="C46" s="438">
        <v>0</v>
      </c>
      <c r="D46" s="438">
        <v>0</v>
      </c>
      <c r="E46" s="438">
        <v>0</v>
      </c>
      <c r="F46" s="438">
        <v>0</v>
      </c>
      <c r="G46" s="438">
        <v>0</v>
      </c>
      <c r="H46" s="438">
        <v>0</v>
      </c>
      <c r="I46" s="438">
        <v>0</v>
      </c>
      <c r="J46" s="438">
        <v>0</v>
      </c>
      <c r="K46" s="438">
        <v>0</v>
      </c>
      <c r="L46" s="439">
        <v>0</v>
      </c>
      <c r="M46" s="440">
        <v>0</v>
      </c>
      <c r="N46" s="797"/>
      <c r="O46" s="442">
        <v>0</v>
      </c>
      <c r="P46" s="443" t="s">
        <v>378</v>
      </c>
      <c r="Q46" s="447"/>
      <c r="R46" s="444"/>
      <c r="S46" s="444"/>
    </row>
    <row r="47" spans="1:19" ht="15.75" thickBot="1" x14ac:dyDescent="0.3">
      <c r="A47" s="448" t="s">
        <v>223</v>
      </c>
      <c r="B47" s="438">
        <v>0</v>
      </c>
      <c r="C47" s="438">
        <v>0</v>
      </c>
      <c r="D47" s="438">
        <v>0</v>
      </c>
      <c r="E47" s="438">
        <v>0</v>
      </c>
      <c r="F47" s="438">
        <v>15</v>
      </c>
      <c r="G47" s="438">
        <v>0</v>
      </c>
      <c r="H47" s="438">
        <v>0</v>
      </c>
      <c r="I47" s="438">
        <v>0</v>
      </c>
      <c r="J47" s="438">
        <v>0</v>
      </c>
      <c r="K47" s="438">
        <v>0</v>
      </c>
      <c r="L47" s="439">
        <v>15</v>
      </c>
      <c r="M47" s="440">
        <v>1.5</v>
      </c>
      <c r="N47" s="797"/>
      <c r="O47" s="442">
        <v>15</v>
      </c>
      <c r="P47" s="443" t="s">
        <v>378</v>
      </c>
      <c r="Q47" s="447"/>
      <c r="R47" s="444"/>
      <c r="S47" s="444"/>
    </row>
    <row r="48" spans="1:19" ht="15.75" thickBot="1" x14ac:dyDescent="0.3">
      <c r="A48" s="448" t="s">
        <v>365</v>
      </c>
      <c r="B48" s="438">
        <v>0</v>
      </c>
      <c r="C48" s="438">
        <v>0</v>
      </c>
      <c r="D48" s="438">
        <v>0</v>
      </c>
      <c r="E48" s="438">
        <v>12</v>
      </c>
      <c r="F48" s="438">
        <v>0</v>
      </c>
      <c r="G48" s="438">
        <v>0</v>
      </c>
      <c r="H48" s="438">
        <v>0</v>
      </c>
      <c r="I48" s="438">
        <v>0</v>
      </c>
      <c r="J48" s="438">
        <v>0</v>
      </c>
      <c r="K48" s="438">
        <v>12</v>
      </c>
      <c r="L48" s="439">
        <v>24</v>
      </c>
      <c r="M48" s="440">
        <v>2.4</v>
      </c>
      <c r="N48" s="798"/>
      <c r="O48" s="442">
        <v>24</v>
      </c>
      <c r="P48" s="443" t="s">
        <v>378</v>
      </c>
      <c r="Q48" s="447"/>
      <c r="R48" s="444"/>
      <c r="S48" s="444"/>
    </row>
    <row r="49" spans="1:19" ht="15.75" thickBot="1" x14ac:dyDescent="0.3">
      <c r="A49" s="448" t="s">
        <v>32</v>
      </c>
      <c r="B49" s="438">
        <v>114.3</v>
      </c>
      <c r="C49" s="438">
        <v>285.39999999999998</v>
      </c>
      <c r="D49" s="438">
        <v>262</v>
      </c>
      <c r="E49" s="438">
        <v>136</v>
      </c>
      <c r="F49" s="438">
        <v>225</v>
      </c>
      <c r="G49" s="438">
        <v>267</v>
      </c>
      <c r="H49" s="438">
        <v>124</v>
      </c>
      <c r="I49" s="438">
        <v>210</v>
      </c>
      <c r="J49" s="438">
        <v>292</v>
      </c>
      <c r="K49" s="438">
        <v>190</v>
      </c>
      <c r="L49" s="439">
        <v>2105.6999999999998</v>
      </c>
      <c r="M49" s="440">
        <v>210.57</v>
      </c>
      <c r="N49" s="793"/>
      <c r="O49" s="442">
        <v>2105.6999999999998</v>
      </c>
      <c r="P49" s="443" t="s">
        <v>378</v>
      </c>
      <c r="Q49" s="447"/>
      <c r="R49" s="444"/>
      <c r="S49" s="444"/>
    </row>
    <row r="50" spans="1:19" ht="15.75" thickBot="1" x14ac:dyDescent="0.3">
      <c r="A50" s="448" t="s">
        <v>87</v>
      </c>
      <c r="B50" s="438">
        <v>150</v>
      </c>
      <c r="C50" s="438">
        <v>0</v>
      </c>
      <c r="D50" s="438">
        <v>0</v>
      </c>
      <c r="E50" s="438">
        <v>150</v>
      </c>
      <c r="F50" s="438">
        <v>0</v>
      </c>
      <c r="G50" s="438">
        <v>0</v>
      </c>
      <c r="H50" s="438">
        <v>150</v>
      </c>
      <c r="I50" s="438">
        <v>0</v>
      </c>
      <c r="J50" s="438">
        <v>0</v>
      </c>
      <c r="K50" s="438">
        <v>150</v>
      </c>
      <c r="L50" s="439">
        <v>600</v>
      </c>
      <c r="M50" s="440">
        <v>60</v>
      </c>
      <c r="N50" s="793"/>
      <c r="O50" s="442">
        <v>600</v>
      </c>
      <c r="P50" s="443" t="s">
        <v>378</v>
      </c>
      <c r="Q50" s="447"/>
      <c r="R50" s="444"/>
      <c r="S50" s="444"/>
    </row>
    <row r="51" spans="1:19" ht="15.75" thickBot="1" x14ac:dyDescent="0.3">
      <c r="A51" s="448" t="s">
        <v>123</v>
      </c>
      <c r="B51" s="438">
        <v>0</v>
      </c>
      <c r="C51" s="438">
        <v>150</v>
      </c>
      <c r="D51" s="438">
        <v>0</v>
      </c>
      <c r="E51" s="438">
        <v>0</v>
      </c>
      <c r="F51" s="438">
        <v>150</v>
      </c>
      <c r="G51" s="438">
        <v>0</v>
      </c>
      <c r="H51" s="438">
        <v>0</v>
      </c>
      <c r="I51" s="438">
        <v>150</v>
      </c>
      <c r="J51" s="438">
        <v>0</v>
      </c>
      <c r="K51" s="438">
        <v>0</v>
      </c>
      <c r="L51" s="439">
        <v>450</v>
      </c>
      <c r="M51" s="440">
        <v>45</v>
      </c>
      <c r="N51" s="800"/>
      <c r="O51" s="442">
        <v>450</v>
      </c>
      <c r="P51" s="443" t="s">
        <v>378</v>
      </c>
      <c r="Q51" s="447"/>
      <c r="R51" s="444"/>
      <c r="S51" s="444"/>
    </row>
    <row r="52" spans="1:19" ht="15.75" thickBot="1" x14ac:dyDescent="0.3">
      <c r="A52" s="448" t="s">
        <v>166</v>
      </c>
      <c r="B52" s="438">
        <v>0</v>
      </c>
      <c r="C52" s="438">
        <v>0</v>
      </c>
      <c r="D52" s="438">
        <v>150</v>
      </c>
      <c r="E52" s="438">
        <v>0</v>
      </c>
      <c r="F52" s="438">
        <v>0</v>
      </c>
      <c r="G52" s="438">
        <v>150</v>
      </c>
      <c r="H52" s="438">
        <v>0</v>
      </c>
      <c r="I52" s="438">
        <v>0</v>
      </c>
      <c r="J52" s="438">
        <v>150</v>
      </c>
      <c r="K52" s="438">
        <v>0</v>
      </c>
      <c r="L52" s="439">
        <v>450</v>
      </c>
      <c r="M52" s="440">
        <v>45</v>
      </c>
      <c r="N52" s="798"/>
      <c r="O52" s="442">
        <v>450</v>
      </c>
      <c r="P52" s="443"/>
      <c r="Q52" s="447"/>
      <c r="R52" s="444"/>
      <c r="S52" s="444"/>
    </row>
    <row r="53" spans="1:19" ht="15.75" thickBot="1" x14ac:dyDescent="0.3">
      <c r="A53" s="448" t="s">
        <v>224</v>
      </c>
      <c r="B53" s="438">
        <v>0</v>
      </c>
      <c r="C53" s="438">
        <v>0</v>
      </c>
      <c r="D53" s="438">
        <v>0</v>
      </c>
      <c r="E53" s="438">
        <v>0</v>
      </c>
      <c r="F53" s="438">
        <v>25</v>
      </c>
      <c r="G53" s="438">
        <v>0</v>
      </c>
      <c r="H53" s="438">
        <v>25</v>
      </c>
      <c r="I53" s="438">
        <v>0</v>
      </c>
      <c r="J53" s="438">
        <v>0</v>
      </c>
      <c r="K53" s="438">
        <v>0</v>
      </c>
      <c r="L53" s="439">
        <v>50</v>
      </c>
      <c r="M53" s="440">
        <v>5</v>
      </c>
      <c r="N53" s="797"/>
      <c r="O53" s="442">
        <v>50</v>
      </c>
      <c r="P53" s="443" t="s">
        <v>378</v>
      </c>
      <c r="Q53" s="447"/>
      <c r="R53" s="444"/>
      <c r="S53" s="444"/>
    </row>
    <row r="54" spans="1:19" ht="15.75" thickBot="1" x14ac:dyDescent="0.3">
      <c r="A54" s="449" t="s">
        <v>134</v>
      </c>
      <c r="B54" s="438">
        <v>0</v>
      </c>
      <c r="C54" s="438">
        <v>10</v>
      </c>
      <c r="D54" s="438">
        <v>0</v>
      </c>
      <c r="E54" s="438">
        <v>15</v>
      </c>
      <c r="F54" s="438">
        <v>30</v>
      </c>
      <c r="G54" s="438">
        <v>6</v>
      </c>
      <c r="H54" s="438">
        <v>4.4000000000000004</v>
      </c>
      <c r="I54" s="438">
        <v>6</v>
      </c>
      <c r="J54" s="438">
        <v>6</v>
      </c>
      <c r="K54" s="438">
        <v>0</v>
      </c>
      <c r="L54" s="439">
        <v>77.400000000000006</v>
      </c>
      <c r="M54" s="440">
        <v>7.74</v>
      </c>
      <c r="N54" s="794">
        <v>80</v>
      </c>
      <c r="O54" s="442">
        <v>-2.5999999999999943</v>
      </c>
      <c r="P54" s="443">
        <v>-3.25</v>
      </c>
      <c r="Q54" s="447"/>
      <c r="R54" s="444"/>
      <c r="S54" s="444"/>
    </row>
    <row r="55" spans="1:19" ht="15.75" thickBot="1" x14ac:dyDescent="0.3">
      <c r="A55" s="449" t="s">
        <v>133</v>
      </c>
      <c r="B55" s="438">
        <v>0</v>
      </c>
      <c r="C55" s="438">
        <v>75</v>
      </c>
      <c r="D55" s="438">
        <v>0</v>
      </c>
      <c r="E55" s="438">
        <v>0</v>
      </c>
      <c r="F55" s="438">
        <v>113</v>
      </c>
      <c r="G55" s="438">
        <v>0</v>
      </c>
      <c r="H55" s="438">
        <v>101</v>
      </c>
      <c r="I55" s="438">
        <v>0</v>
      </c>
      <c r="J55" s="438">
        <v>0</v>
      </c>
      <c r="K55" s="438">
        <v>16</v>
      </c>
      <c r="L55" s="439">
        <v>305</v>
      </c>
      <c r="M55" s="440">
        <v>30.5</v>
      </c>
      <c r="N55" s="802">
        <v>300</v>
      </c>
      <c r="O55" s="442">
        <v>5</v>
      </c>
      <c r="P55" s="443">
        <v>1.6666666666666572</v>
      </c>
      <c r="Q55" s="447"/>
      <c r="R55" s="444"/>
      <c r="S55" s="444"/>
    </row>
    <row r="56" spans="1:19" ht="15.75" thickBot="1" x14ac:dyDescent="0.3">
      <c r="A56" s="446" t="s">
        <v>59</v>
      </c>
      <c r="B56" s="438">
        <v>68.2</v>
      </c>
      <c r="C56" s="438">
        <v>16.2</v>
      </c>
      <c r="D56" s="438">
        <v>22.8</v>
      </c>
      <c r="E56" s="438">
        <v>74</v>
      </c>
      <c r="F56" s="438">
        <v>0</v>
      </c>
      <c r="G56" s="438">
        <v>22.8</v>
      </c>
      <c r="H56" s="438">
        <v>74</v>
      </c>
      <c r="I56" s="438">
        <v>67</v>
      </c>
      <c r="J56" s="438">
        <v>22.8</v>
      </c>
      <c r="K56" s="438">
        <v>47.7</v>
      </c>
      <c r="L56" s="439">
        <v>415.5</v>
      </c>
      <c r="M56" s="440">
        <v>41.55</v>
      </c>
      <c r="N56" s="802"/>
      <c r="O56" s="442">
        <v>415.5</v>
      </c>
      <c r="P56" s="443" t="s">
        <v>378</v>
      </c>
      <c r="Q56" s="447"/>
      <c r="R56" s="444"/>
      <c r="S56" s="444"/>
    </row>
    <row r="57" spans="1:19" ht="15.75" thickBot="1" x14ac:dyDescent="0.3">
      <c r="A57" s="446" t="s">
        <v>366</v>
      </c>
      <c r="B57" s="438">
        <v>0</v>
      </c>
      <c r="C57" s="438">
        <v>0</v>
      </c>
      <c r="D57" s="438">
        <v>0</v>
      </c>
      <c r="E57" s="438">
        <v>0</v>
      </c>
      <c r="F57" s="438">
        <v>0</v>
      </c>
      <c r="G57" s="438">
        <v>0</v>
      </c>
      <c r="H57" s="438">
        <v>0</v>
      </c>
      <c r="I57" s="438">
        <v>0</v>
      </c>
      <c r="J57" s="438">
        <v>0</v>
      </c>
      <c r="K57" s="438">
        <v>0</v>
      </c>
      <c r="L57" s="439">
        <v>0</v>
      </c>
      <c r="M57" s="440">
        <v>0</v>
      </c>
      <c r="N57" s="802"/>
      <c r="O57" s="442">
        <v>0</v>
      </c>
      <c r="P57" s="443" t="s">
        <v>378</v>
      </c>
      <c r="Q57" s="425"/>
      <c r="R57" s="444"/>
      <c r="S57" s="444"/>
    </row>
    <row r="58" spans="1:19" ht="15.75" thickBot="1" x14ac:dyDescent="0.3">
      <c r="A58" s="449" t="s">
        <v>157</v>
      </c>
      <c r="B58" s="438">
        <v>0</v>
      </c>
      <c r="C58" s="438">
        <v>0</v>
      </c>
      <c r="D58" s="438">
        <v>63</v>
      </c>
      <c r="E58" s="438">
        <v>0</v>
      </c>
      <c r="F58" s="438">
        <v>29</v>
      </c>
      <c r="G58" s="438">
        <v>0</v>
      </c>
      <c r="H58" s="438">
        <v>0</v>
      </c>
      <c r="I58" s="438">
        <v>23.5</v>
      </c>
      <c r="J58" s="438">
        <v>0</v>
      </c>
      <c r="K58" s="438">
        <v>64.5</v>
      </c>
      <c r="L58" s="439">
        <v>180</v>
      </c>
      <c r="M58" s="440">
        <v>18</v>
      </c>
      <c r="N58" s="793">
        <v>180</v>
      </c>
      <c r="O58" s="442">
        <v>0</v>
      </c>
      <c r="P58" s="443">
        <v>0</v>
      </c>
      <c r="Q58" s="447"/>
      <c r="R58" s="444"/>
      <c r="S58" s="444"/>
    </row>
    <row r="59" spans="1:19" ht="15.75" thickBot="1" x14ac:dyDescent="0.3">
      <c r="A59" s="449" t="s">
        <v>106</v>
      </c>
      <c r="B59" s="438">
        <v>0</v>
      </c>
      <c r="C59" s="438">
        <v>7</v>
      </c>
      <c r="D59" s="438">
        <v>0</v>
      </c>
      <c r="E59" s="438">
        <v>7</v>
      </c>
      <c r="F59" s="438">
        <v>0</v>
      </c>
      <c r="G59" s="438">
        <v>7</v>
      </c>
      <c r="H59" s="438">
        <v>10</v>
      </c>
      <c r="I59" s="438">
        <v>7</v>
      </c>
      <c r="J59" s="438">
        <v>0</v>
      </c>
      <c r="K59" s="438">
        <v>7</v>
      </c>
      <c r="L59" s="439">
        <v>45</v>
      </c>
      <c r="M59" s="440">
        <v>4.5</v>
      </c>
      <c r="N59" s="803">
        <v>45</v>
      </c>
      <c r="O59" s="442">
        <v>0</v>
      </c>
      <c r="P59" s="443">
        <v>0</v>
      </c>
      <c r="Q59" s="447"/>
      <c r="R59" s="444"/>
      <c r="S59" s="444"/>
    </row>
    <row r="60" spans="1:19" ht="15.75" thickBot="1" x14ac:dyDescent="0.3">
      <c r="A60" s="449" t="s">
        <v>232</v>
      </c>
      <c r="B60" s="438">
        <v>0</v>
      </c>
      <c r="C60" s="438">
        <v>70</v>
      </c>
      <c r="D60" s="438">
        <v>0</v>
      </c>
      <c r="E60" s="438">
        <v>0</v>
      </c>
      <c r="F60" s="438">
        <v>64</v>
      </c>
      <c r="G60" s="438">
        <v>60</v>
      </c>
      <c r="H60" s="438">
        <v>29</v>
      </c>
      <c r="I60" s="438">
        <v>0</v>
      </c>
      <c r="J60" s="438">
        <v>63</v>
      </c>
      <c r="K60" s="438">
        <v>0</v>
      </c>
      <c r="L60" s="439">
        <v>286</v>
      </c>
      <c r="M60" s="440">
        <v>28.6</v>
      </c>
      <c r="N60" s="804">
        <v>280</v>
      </c>
      <c r="O60" s="442">
        <v>6</v>
      </c>
      <c r="P60" s="443">
        <v>2.1428571428571388</v>
      </c>
      <c r="Q60" s="453"/>
      <c r="R60" s="444"/>
      <c r="S60" s="444"/>
    </row>
    <row r="61" spans="1:19" ht="15.75" thickBot="1" x14ac:dyDescent="0.3">
      <c r="A61" s="449" t="s">
        <v>145</v>
      </c>
      <c r="B61" s="438">
        <v>0</v>
      </c>
      <c r="C61" s="438">
        <v>0</v>
      </c>
      <c r="D61" s="438">
        <v>3</v>
      </c>
      <c r="E61" s="438">
        <v>0</v>
      </c>
      <c r="F61" s="438">
        <v>0</v>
      </c>
      <c r="G61" s="438">
        <v>3</v>
      </c>
      <c r="H61" s="438">
        <v>0</v>
      </c>
      <c r="I61" s="438">
        <v>0</v>
      </c>
      <c r="J61" s="438">
        <v>3</v>
      </c>
      <c r="K61" s="438">
        <v>0</v>
      </c>
      <c r="L61" s="439">
        <v>9</v>
      </c>
      <c r="M61" s="440">
        <v>0.9</v>
      </c>
      <c r="N61" s="805">
        <v>9</v>
      </c>
      <c r="O61" s="442">
        <v>0</v>
      </c>
      <c r="P61" s="443">
        <v>0</v>
      </c>
      <c r="Q61" s="447"/>
      <c r="R61" s="444"/>
      <c r="S61" s="444"/>
    </row>
    <row r="62" spans="1:19" ht="15.75" thickBot="1" x14ac:dyDescent="0.3">
      <c r="A62" s="449" t="s">
        <v>102</v>
      </c>
      <c r="B62" s="438">
        <v>0</v>
      </c>
      <c r="C62" s="438">
        <v>1.7</v>
      </c>
      <c r="D62" s="438">
        <v>0</v>
      </c>
      <c r="E62" s="438">
        <v>0</v>
      </c>
      <c r="F62" s="438">
        <v>1.7</v>
      </c>
      <c r="G62" s="438">
        <v>0</v>
      </c>
      <c r="H62" s="438">
        <v>0</v>
      </c>
      <c r="I62" s="438">
        <v>1.7</v>
      </c>
      <c r="J62" s="438">
        <v>0</v>
      </c>
      <c r="K62" s="438">
        <v>0</v>
      </c>
      <c r="L62" s="439">
        <v>5.0999999999999996</v>
      </c>
      <c r="M62" s="440">
        <v>0.51</v>
      </c>
      <c r="N62" s="797">
        <v>5</v>
      </c>
      <c r="O62" s="442">
        <v>9.9999999999999645E-2</v>
      </c>
      <c r="P62" s="443">
        <v>2</v>
      </c>
      <c r="Q62" s="447"/>
      <c r="R62" s="444"/>
      <c r="S62" s="444"/>
    </row>
    <row r="63" spans="1:19" ht="15.75" thickBot="1" x14ac:dyDescent="0.3">
      <c r="A63" s="449" t="s">
        <v>171</v>
      </c>
      <c r="B63" s="438">
        <v>15</v>
      </c>
      <c r="C63" s="438">
        <v>15</v>
      </c>
      <c r="D63" s="438">
        <v>15</v>
      </c>
      <c r="E63" s="438">
        <v>0</v>
      </c>
      <c r="F63" s="438">
        <v>24</v>
      </c>
      <c r="G63" s="438">
        <v>15</v>
      </c>
      <c r="H63" s="438">
        <v>0</v>
      </c>
      <c r="I63" s="438">
        <v>0</v>
      </c>
      <c r="J63" s="438">
        <v>36</v>
      </c>
      <c r="K63" s="438">
        <v>30</v>
      </c>
      <c r="L63" s="439">
        <v>150</v>
      </c>
      <c r="M63" s="440">
        <v>15</v>
      </c>
      <c r="N63" s="806"/>
      <c r="O63" s="442">
        <v>150</v>
      </c>
      <c r="P63" s="443" t="s">
        <v>378</v>
      </c>
      <c r="Q63" s="425"/>
      <c r="R63" s="444"/>
      <c r="S63" s="444"/>
    </row>
    <row r="64" spans="1:19" ht="15.75" thickBot="1" x14ac:dyDescent="0.3">
      <c r="A64" s="449" t="s">
        <v>475</v>
      </c>
      <c r="B64" s="438">
        <v>0</v>
      </c>
      <c r="C64" s="438">
        <v>0</v>
      </c>
      <c r="D64" s="438">
        <v>0</v>
      </c>
      <c r="E64" s="438">
        <v>0</v>
      </c>
      <c r="F64" s="438">
        <v>0</v>
      </c>
      <c r="G64" s="438">
        <v>0</v>
      </c>
      <c r="H64" s="438">
        <v>0</v>
      </c>
      <c r="I64" s="438">
        <v>0</v>
      </c>
      <c r="J64" s="438">
        <v>0</v>
      </c>
      <c r="K64" s="438">
        <v>0</v>
      </c>
      <c r="L64" s="439">
        <v>0</v>
      </c>
      <c r="M64" s="440">
        <v>0</v>
      </c>
      <c r="N64" s="796"/>
      <c r="O64" s="442">
        <v>0</v>
      </c>
      <c r="P64" s="443" t="s">
        <v>378</v>
      </c>
      <c r="Q64" s="425"/>
      <c r="R64" s="444"/>
      <c r="S64" s="444"/>
    </row>
    <row r="65" spans="1:19" ht="15.75" thickBot="1" x14ac:dyDescent="0.3">
      <c r="A65" s="449" t="s">
        <v>31</v>
      </c>
      <c r="B65" s="438">
        <v>4.5</v>
      </c>
      <c r="C65" s="438">
        <v>4.3</v>
      </c>
      <c r="D65" s="438">
        <v>4.5</v>
      </c>
      <c r="E65" s="438">
        <v>4.3</v>
      </c>
      <c r="F65" s="438">
        <v>4.5</v>
      </c>
      <c r="G65" s="438">
        <v>4.2</v>
      </c>
      <c r="H65" s="438">
        <v>4.2</v>
      </c>
      <c r="I65" s="438">
        <v>4.5</v>
      </c>
      <c r="J65" s="438">
        <v>4.3</v>
      </c>
      <c r="K65" s="438">
        <v>4.5000000000000009</v>
      </c>
      <c r="L65" s="439">
        <v>43.8</v>
      </c>
      <c r="M65" s="440">
        <v>4.38</v>
      </c>
      <c r="N65" s="807">
        <v>45</v>
      </c>
      <c r="O65" s="442">
        <v>-1.2000000000000028</v>
      </c>
      <c r="P65" s="443">
        <v>-2.6666666666666714</v>
      </c>
      <c r="Q65" s="447"/>
      <c r="R65" s="444"/>
      <c r="S65" s="444"/>
    </row>
    <row r="66" spans="1:19" ht="15.75" thickBot="1" x14ac:dyDescent="0.3">
      <c r="A66" s="449" t="s">
        <v>368</v>
      </c>
      <c r="B66" s="438">
        <v>5.75</v>
      </c>
      <c r="C66" s="438">
        <v>0</v>
      </c>
      <c r="D66" s="438">
        <v>0</v>
      </c>
      <c r="E66" s="438">
        <v>5.75</v>
      </c>
      <c r="F66" s="438">
        <v>0</v>
      </c>
      <c r="G66" s="438">
        <v>0</v>
      </c>
      <c r="H66" s="438">
        <v>5.75</v>
      </c>
      <c r="I66" s="438">
        <v>0</v>
      </c>
      <c r="J66" s="438">
        <v>0</v>
      </c>
      <c r="K66" s="438">
        <v>5.75</v>
      </c>
      <c r="L66" s="439">
        <v>23</v>
      </c>
      <c r="M66" s="440">
        <v>2.2999999999999998</v>
      </c>
      <c r="N66" s="796">
        <v>23</v>
      </c>
      <c r="O66" s="442">
        <v>0</v>
      </c>
      <c r="P66" s="443">
        <v>0</v>
      </c>
      <c r="Q66" s="447"/>
      <c r="R66" s="444"/>
      <c r="S66" s="444"/>
    </row>
    <row r="67" spans="1:19" ht="15.75" thickBot="1" x14ac:dyDescent="0.3">
      <c r="A67" s="449" t="s">
        <v>69</v>
      </c>
      <c r="B67" s="438">
        <v>7</v>
      </c>
      <c r="C67" s="438">
        <v>0</v>
      </c>
      <c r="D67" s="438">
        <v>0</v>
      </c>
      <c r="E67" s="438">
        <v>3</v>
      </c>
      <c r="F67" s="438">
        <v>4</v>
      </c>
      <c r="G67" s="438">
        <v>6</v>
      </c>
      <c r="H67" s="438">
        <v>4</v>
      </c>
      <c r="I67" s="438">
        <v>3</v>
      </c>
      <c r="J67" s="438">
        <v>6</v>
      </c>
      <c r="K67" s="438">
        <v>6</v>
      </c>
      <c r="L67" s="439">
        <v>39</v>
      </c>
      <c r="M67" s="440">
        <v>3.9</v>
      </c>
      <c r="N67" s="797"/>
      <c r="O67" s="442">
        <v>39</v>
      </c>
      <c r="P67" s="443" t="s">
        <v>378</v>
      </c>
      <c r="Q67" s="453"/>
      <c r="R67" s="444"/>
      <c r="S67" s="444"/>
    </row>
    <row r="68" spans="1:19" ht="15.75" thickBot="1" x14ac:dyDescent="0.3">
      <c r="A68" s="455" t="s">
        <v>370</v>
      </c>
      <c r="B68" s="438">
        <v>8</v>
      </c>
      <c r="C68" s="438">
        <v>31</v>
      </c>
      <c r="D68" s="438">
        <v>47</v>
      </c>
      <c r="E68" s="438">
        <v>50</v>
      </c>
      <c r="F68" s="438">
        <v>59</v>
      </c>
      <c r="G68" s="438">
        <v>42</v>
      </c>
      <c r="H68" s="438">
        <v>15</v>
      </c>
      <c r="I68" s="438">
        <v>36</v>
      </c>
      <c r="J68" s="438">
        <v>31</v>
      </c>
      <c r="K68" s="438">
        <v>11</v>
      </c>
      <c r="L68" s="439">
        <v>330</v>
      </c>
      <c r="M68" s="440">
        <v>33</v>
      </c>
      <c r="N68" s="808">
        <v>323</v>
      </c>
      <c r="O68" s="442">
        <v>7</v>
      </c>
      <c r="P68" s="443">
        <v>2.1671826625387069</v>
      </c>
      <c r="Q68" s="425"/>
      <c r="R68" s="444"/>
      <c r="S68" s="444"/>
    </row>
    <row r="69" spans="1:19" ht="15.75" thickBot="1" x14ac:dyDescent="0.3">
      <c r="A69" s="455" t="s">
        <v>371</v>
      </c>
      <c r="B69" s="438">
        <v>258.2</v>
      </c>
      <c r="C69" s="438">
        <v>165</v>
      </c>
      <c r="D69" s="438">
        <v>225.2</v>
      </c>
      <c r="E69" s="438">
        <v>165.5</v>
      </c>
      <c r="F69" s="438">
        <v>157.5</v>
      </c>
      <c r="G69" s="438">
        <v>146.69999999999999</v>
      </c>
      <c r="H69" s="438">
        <v>187.7</v>
      </c>
      <c r="I69" s="438">
        <v>165.2</v>
      </c>
      <c r="J69" s="438">
        <v>163.80000000000001</v>
      </c>
      <c r="K69" s="438">
        <v>261</v>
      </c>
      <c r="L69" s="439">
        <v>1895.8</v>
      </c>
      <c r="M69" s="440">
        <v>189.57999999999998</v>
      </c>
      <c r="N69" s="797">
        <v>1950</v>
      </c>
      <c r="O69" s="442">
        <v>-54.200000000000045</v>
      </c>
      <c r="P69" s="443">
        <v>-2.7794871794871767</v>
      </c>
      <c r="Q69" s="425"/>
      <c r="R69" s="444"/>
      <c r="S69" s="444"/>
    </row>
    <row r="70" spans="1:19" ht="15.75" thickBot="1" x14ac:dyDescent="0.3">
      <c r="A70" s="455" t="s">
        <v>372</v>
      </c>
      <c r="B70" s="438">
        <v>73</v>
      </c>
      <c r="C70" s="438">
        <v>100</v>
      </c>
      <c r="D70" s="438">
        <v>70</v>
      </c>
      <c r="E70" s="438">
        <v>70</v>
      </c>
      <c r="F70" s="438">
        <v>70</v>
      </c>
      <c r="G70" s="438">
        <v>100</v>
      </c>
      <c r="H70" s="438">
        <v>73</v>
      </c>
      <c r="I70" s="438">
        <v>70</v>
      </c>
      <c r="J70" s="438">
        <v>100</v>
      </c>
      <c r="K70" s="438">
        <v>70</v>
      </c>
      <c r="L70" s="439">
        <v>796</v>
      </c>
      <c r="M70" s="440">
        <v>79.599999999999994</v>
      </c>
      <c r="N70" s="797">
        <v>800</v>
      </c>
      <c r="O70" s="442">
        <v>-4</v>
      </c>
      <c r="P70" s="443">
        <v>-0.5</v>
      </c>
      <c r="Q70" s="425"/>
      <c r="R70" s="444"/>
      <c r="S70" s="444"/>
    </row>
    <row r="71" spans="1:19" ht="15.75" thickBot="1" x14ac:dyDescent="0.3">
      <c r="A71" s="455" t="s">
        <v>373</v>
      </c>
      <c r="B71" s="438">
        <v>0</v>
      </c>
      <c r="C71" s="438">
        <v>0</v>
      </c>
      <c r="D71" s="438">
        <v>15</v>
      </c>
      <c r="E71" s="438">
        <v>12</v>
      </c>
      <c r="F71" s="438">
        <v>30</v>
      </c>
      <c r="G71" s="438">
        <v>0</v>
      </c>
      <c r="H71" s="438">
        <v>0</v>
      </c>
      <c r="I71" s="438">
        <v>15</v>
      </c>
      <c r="J71" s="438">
        <v>0</v>
      </c>
      <c r="K71" s="438">
        <v>12</v>
      </c>
      <c r="L71" s="439">
        <v>84</v>
      </c>
      <c r="M71" s="440">
        <v>8.4</v>
      </c>
      <c r="N71" s="809">
        <v>83</v>
      </c>
      <c r="O71" s="442">
        <v>1</v>
      </c>
      <c r="P71" s="443">
        <v>1.2048192771084274</v>
      </c>
      <c r="Q71" s="425"/>
      <c r="R71" s="444"/>
      <c r="S71" s="444"/>
    </row>
    <row r="72" spans="1:19" ht="15.75" thickBot="1" x14ac:dyDescent="0.3">
      <c r="A72" s="455" t="s">
        <v>374</v>
      </c>
      <c r="B72" s="438">
        <v>264.3</v>
      </c>
      <c r="C72" s="438">
        <v>435.4</v>
      </c>
      <c r="D72" s="438">
        <v>412</v>
      </c>
      <c r="E72" s="438">
        <v>286</v>
      </c>
      <c r="F72" s="438">
        <v>400</v>
      </c>
      <c r="G72" s="438">
        <v>417</v>
      </c>
      <c r="H72" s="438">
        <v>299</v>
      </c>
      <c r="I72" s="438">
        <v>360</v>
      </c>
      <c r="J72" s="438">
        <v>442</v>
      </c>
      <c r="K72" s="438">
        <v>340</v>
      </c>
      <c r="L72" s="439">
        <v>3655.7</v>
      </c>
      <c r="M72" s="440">
        <v>365.57</v>
      </c>
      <c r="N72" s="809">
        <v>3600</v>
      </c>
      <c r="O72" s="442">
        <v>55.699999999999818</v>
      </c>
      <c r="P72" s="443">
        <v>1.5472222222222172</v>
      </c>
      <c r="Q72" s="425"/>
      <c r="R72" s="444"/>
      <c r="S72" s="444"/>
    </row>
    <row r="73" spans="1:19" ht="15.75" thickBot="1" x14ac:dyDescent="0.3">
      <c r="A73" s="456" t="s">
        <v>59</v>
      </c>
      <c r="B73" s="438">
        <v>68.2</v>
      </c>
      <c r="C73" s="438">
        <v>16.2</v>
      </c>
      <c r="D73" s="438">
        <v>22.8</v>
      </c>
      <c r="E73" s="438">
        <v>74</v>
      </c>
      <c r="F73" s="438">
        <v>0</v>
      </c>
      <c r="G73" s="438">
        <v>22.8</v>
      </c>
      <c r="H73" s="438">
        <v>74</v>
      </c>
      <c r="I73" s="438">
        <v>67</v>
      </c>
      <c r="J73" s="438">
        <v>22.8</v>
      </c>
      <c r="K73" s="438">
        <v>47.7</v>
      </c>
      <c r="L73" s="439">
        <v>415.5</v>
      </c>
      <c r="M73" s="440">
        <v>41.55</v>
      </c>
      <c r="N73" s="809">
        <v>410</v>
      </c>
      <c r="O73" s="442">
        <v>5.5</v>
      </c>
      <c r="P73" s="443">
        <v>1.3414634146341484</v>
      </c>
      <c r="Q73" s="425"/>
      <c r="R73" s="444"/>
      <c r="S73" s="444"/>
    </row>
    <row r="74" spans="1:19" ht="15.75" thickBot="1" x14ac:dyDescent="0.3">
      <c r="A74" s="455" t="s">
        <v>375</v>
      </c>
      <c r="B74" s="438">
        <v>43</v>
      </c>
      <c r="C74" s="438">
        <v>72.5</v>
      </c>
      <c r="D74" s="438">
        <v>45</v>
      </c>
      <c r="E74" s="438">
        <v>60</v>
      </c>
      <c r="F74" s="438">
        <v>53</v>
      </c>
      <c r="G74" s="438">
        <v>60</v>
      </c>
      <c r="H74" s="438">
        <v>60</v>
      </c>
      <c r="I74" s="438">
        <v>60</v>
      </c>
      <c r="J74" s="438">
        <v>71</v>
      </c>
      <c r="K74" s="438">
        <v>70</v>
      </c>
      <c r="L74" s="439">
        <v>594.5</v>
      </c>
      <c r="M74" s="440">
        <v>59.45</v>
      </c>
      <c r="N74" s="809">
        <v>600</v>
      </c>
      <c r="O74" s="442">
        <v>-5.5</v>
      </c>
      <c r="P74" s="443">
        <v>-0.9166666666666714</v>
      </c>
      <c r="Q74" s="425"/>
      <c r="R74" s="444"/>
      <c r="S74" s="444"/>
    </row>
    <row r="75" spans="1:19" ht="15.75" thickBot="1" x14ac:dyDescent="0.3">
      <c r="A75" s="810" t="s">
        <v>171</v>
      </c>
      <c r="B75" s="811">
        <v>15</v>
      </c>
      <c r="C75" s="811">
        <v>15</v>
      </c>
      <c r="D75" s="811">
        <v>15</v>
      </c>
      <c r="E75" s="811">
        <v>0</v>
      </c>
      <c r="F75" s="811">
        <v>24</v>
      </c>
      <c r="G75" s="811">
        <v>15</v>
      </c>
      <c r="H75" s="811">
        <v>0</v>
      </c>
      <c r="I75" s="811">
        <v>0</v>
      </c>
      <c r="J75" s="811">
        <v>36</v>
      </c>
      <c r="K75" s="811">
        <v>30</v>
      </c>
      <c r="L75" s="439">
        <v>150</v>
      </c>
      <c r="M75" s="440">
        <v>15</v>
      </c>
      <c r="N75" s="812">
        <v>150</v>
      </c>
      <c r="O75" s="442">
        <v>0</v>
      </c>
      <c r="P75" s="443">
        <v>0</v>
      </c>
      <c r="Q75" s="425"/>
      <c r="R75" s="444"/>
      <c r="S75" s="444"/>
    </row>
    <row r="76" spans="1:19" ht="15.75" thickBot="1" x14ac:dyDescent="0.3">
      <c r="A76" s="810" t="s">
        <v>476</v>
      </c>
      <c r="L76" s="439"/>
      <c r="R76" s="444"/>
      <c r="S76" s="813"/>
    </row>
    <row r="77" spans="1:19" ht="15.75" x14ac:dyDescent="0.25">
      <c r="A77" s="404"/>
      <c r="B77" s="783" t="s">
        <v>343</v>
      </c>
      <c r="C77" s="783"/>
      <c r="D77" s="783"/>
      <c r="E77" s="783"/>
      <c r="F77" s="783"/>
      <c r="G77" s="783"/>
      <c r="H77" s="407"/>
      <c r="I77" s="407"/>
      <c r="J77" s="407"/>
      <c r="K77" s="407"/>
      <c r="L77" s="784"/>
      <c r="M77" s="407"/>
      <c r="N77" s="408"/>
      <c r="O77" s="407"/>
      <c r="P77" s="409"/>
    </row>
    <row r="78" spans="1:19" ht="16.5" thickBot="1" x14ac:dyDescent="0.3">
      <c r="A78" s="410"/>
      <c r="B78" s="410"/>
      <c r="C78" s="410"/>
      <c r="D78" s="785" t="s">
        <v>472</v>
      </c>
      <c r="E78" s="785"/>
      <c r="F78" s="410" t="s">
        <v>473</v>
      </c>
      <c r="G78" s="410"/>
      <c r="H78" s="410"/>
      <c r="I78" s="411"/>
      <c r="J78" s="365"/>
      <c r="K78" s="814" t="s">
        <v>19</v>
      </c>
      <c r="L78" s="814"/>
      <c r="M78" s="814"/>
      <c r="N78" s="413"/>
      <c r="O78" s="414"/>
      <c r="P78" s="415" t="s">
        <v>376</v>
      </c>
    </row>
    <row r="79" spans="1:19" ht="15.75" thickBot="1" x14ac:dyDescent="0.3">
      <c r="A79" s="416" t="s">
        <v>346</v>
      </c>
      <c r="B79" s="417">
        <v>1</v>
      </c>
      <c r="C79" s="418">
        <v>2</v>
      </c>
      <c r="D79" s="419">
        <v>3</v>
      </c>
      <c r="E79" s="417">
        <v>4</v>
      </c>
      <c r="F79" s="417">
        <v>5</v>
      </c>
      <c r="G79" s="418">
        <v>6</v>
      </c>
      <c r="H79" s="417">
        <v>7</v>
      </c>
      <c r="I79" s="420">
        <v>8</v>
      </c>
      <c r="J79" s="417">
        <v>9</v>
      </c>
      <c r="K79" s="419">
        <v>10</v>
      </c>
      <c r="L79" s="421" t="s">
        <v>347</v>
      </c>
      <c r="M79" s="418" t="s">
        <v>348</v>
      </c>
      <c r="N79" s="792"/>
      <c r="O79" s="417"/>
      <c r="P79" s="423"/>
      <c r="Q79" s="422"/>
      <c r="R79" s="417"/>
      <c r="S79" s="423"/>
    </row>
    <row r="80" spans="1:19" ht="15.75" thickBot="1" x14ac:dyDescent="0.3">
      <c r="A80" s="427"/>
      <c r="B80" s="428"/>
      <c r="C80" s="429"/>
      <c r="D80" s="430"/>
      <c r="E80" s="428"/>
      <c r="F80" s="428"/>
      <c r="G80" s="429"/>
      <c r="H80" s="428"/>
      <c r="I80" s="431"/>
      <c r="J80" s="428"/>
      <c r="K80" s="430"/>
      <c r="L80" s="432"/>
      <c r="M80" s="787"/>
      <c r="N80" s="788"/>
      <c r="O80" s="435"/>
      <c r="P80" s="436"/>
      <c r="Q80" s="471"/>
      <c r="R80" s="433"/>
      <c r="S80" s="472"/>
    </row>
    <row r="81" spans="1:19" ht="15.75" thickBot="1" x14ac:dyDescent="0.3">
      <c r="A81" s="437" t="s">
        <v>39</v>
      </c>
      <c r="B81" s="438">
        <v>29</v>
      </c>
      <c r="C81" s="438">
        <v>41.3</v>
      </c>
      <c r="D81" s="438">
        <v>36</v>
      </c>
      <c r="E81" s="438">
        <v>24.5</v>
      </c>
      <c r="F81" s="438">
        <v>44</v>
      </c>
      <c r="G81" s="438">
        <v>36.5</v>
      </c>
      <c r="H81" s="438">
        <v>32</v>
      </c>
      <c r="I81" s="438">
        <v>36.200000000000003</v>
      </c>
      <c r="J81" s="438">
        <v>30.3</v>
      </c>
      <c r="K81" s="438">
        <v>31.4</v>
      </c>
      <c r="L81" s="439">
        <v>341.2</v>
      </c>
      <c r="M81" s="440">
        <v>34.119999999999997</v>
      </c>
      <c r="N81" s="789"/>
      <c r="O81" s="442"/>
      <c r="P81" s="443"/>
      <c r="Q81" s="425"/>
      <c r="R81" s="473"/>
      <c r="S81" s="423"/>
    </row>
    <row r="82" spans="1:19" ht="15.75" thickBot="1" x14ac:dyDescent="0.3">
      <c r="A82" s="437" t="s">
        <v>38</v>
      </c>
      <c r="B82" s="438">
        <v>0.8</v>
      </c>
      <c r="C82" s="438">
        <v>0.35</v>
      </c>
      <c r="D82" s="438">
        <v>0.35</v>
      </c>
      <c r="E82" s="438">
        <v>0.5</v>
      </c>
      <c r="F82" s="438">
        <v>0.35</v>
      </c>
      <c r="G82" s="438">
        <v>0.35</v>
      </c>
      <c r="H82" s="438">
        <v>0.8</v>
      </c>
      <c r="I82" s="438">
        <v>0.35</v>
      </c>
      <c r="J82" s="438">
        <v>0.35</v>
      </c>
      <c r="K82" s="438">
        <v>0.5</v>
      </c>
      <c r="L82" s="439">
        <v>4.7</v>
      </c>
      <c r="M82" s="440">
        <v>0.47000000000000003</v>
      </c>
      <c r="N82" s="790"/>
      <c r="O82" s="442"/>
      <c r="P82" s="443"/>
      <c r="Q82" s="425"/>
      <c r="R82" s="473"/>
      <c r="S82" s="423"/>
    </row>
    <row r="83" spans="1:19" ht="15.75" thickBot="1" x14ac:dyDescent="0.3">
      <c r="A83" s="437" t="s">
        <v>30</v>
      </c>
      <c r="B83" s="438">
        <v>26.1</v>
      </c>
      <c r="C83" s="438">
        <v>15.6</v>
      </c>
      <c r="D83" s="438">
        <v>5.8199999999999994</v>
      </c>
      <c r="E83" s="438">
        <v>11</v>
      </c>
      <c r="F83" s="438">
        <v>8.4</v>
      </c>
      <c r="G83" s="438">
        <v>17.38</v>
      </c>
      <c r="H83" s="438">
        <v>88.580000000000013</v>
      </c>
      <c r="I83" s="438">
        <v>6.9</v>
      </c>
      <c r="J83" s="438">
        <v>15.7</v>
      </c>
      <c r="K83" s="438">
        <v>13.299999999999999</v>
      </c>
      <c r="L83" s="439">
        <v>208.78</v>
      </c>
      <c r="M83" s="440">
        <v>20.878</v>
      </c>
      <c r="N83" s="791"/>
      <c r="O83" s="442"/>
      <c r="P83" s="443"/>
      <c r="Q83" s="425"/>
      <c r="R83" s="473"/>
      <c r="S83" s="423"/>
    </row>
    <row r="84" spans="1:19" ht="15.75" thickBot="1" x14ac:dyDescent="0.3">
      <c r="A84" s="437" t="s">
        <v>170</v>
      </c>
      <c r="B84" s="438">
        <v>0.2</v>
      </c>
      <c r="C84" s="438">
        <v>0</v>
      </c>
      <c r="D84" s="438">
        <v>0.2</v>
      </c>
      <c r="E84" s="438">
        <v>0</v>
      </c>
      <c r="F84" s="438">
        <v>0</v>
      </c>
      <c r="G84" s="438">
        <v>0.2</v>
      </c>
      <c r="H84" s="438">
        <v>0</v>
      </c>
      <c r="I84" s="438">
        <v>0.2</v>
      </c>
      <c r="J84" s="438">
        <v>0</v>
      </c>
      <c r="K84" s="438">
        <v>0.2</v>
      </c>
      <c r="L84" s="439">
        <v>1</v>
      </c>
      <c r="M84" s="440">
        <v>0.1</v>
      </c>
      <c r="N84" s="792"/>
      <c r="O84" s="442"/>
      <c r="P84" s="443"/>
      <c r="Q84" s="425"/>
      <c r="R84" s="473"/>
      <c r="S84" s="423"/>
    </row>
    <row r="85" spans="1:19" ht="15.75" thickBot="1" x14ac:dyDescent="0.3">
      <c r="A85" s="446" t="s">
        <v>44</v>
      </c>
      <c r="B85" s="438">
        <v>30</v>
      </c>
      <c r="C85" s="438">
        <v>30</v>
      </c>
      <c r="D85" s="438">
        <v>30</v>
      </c>
      <c r="E85" s="438">
        <v>30</v>
      </c>
      <c r="F85" s="438">
        <v>30</v>
      </c>
      <c r="G85" s="438">
        <v>30</v>
      </c>
      <c r="H85" s="438">
        <v>30</v>
      </c>
      <c r="I85" s="438">
        <v>30</v>
      </c>
      <c r="J85" s="438">
        <v>30</v>
      </c>
      <c r="K85" s="438">
        <v>30</v>
      </c>
      <c r="L85" s="439">
        <v>300</v>
      </c>
      <c r="M85" s="440">
        <v>30</v>
      </c>
      <c r="N85" s="793"/>
      <c r="O85" s="442"/>
      <c r="P85" s="443"/>
      <c r="Q85" s="425"/>
      <c r="R85" s="473"/>
      <c r="S85" s="423"/>
    </row>
    <row r="86" spans="1:19" ht="15.75" thickBot="1" x14ac:dyDescent="0.3">
      <c r="A86" s="446" t="s">
        <v>68</v>
      </c>
      <c r="B86" s="438">
        <v>13</v>
      </c>
      <c r="C86" s="438">
        <v>42.5</v>
      </c>
      <c r="D86" s="438">
        <v>15</v>
      </c>
      <c r="E86" s="438">
        <v>30</v>
      </c>
      <c r="F86" s="438">
        <v>23</v>
      </c>
      <c r="G86" s="438">
        <v>30</v>
      </c>
      <c r="H86" s="438">
        <v>30</v>
      </c>
      <c r="I86" s="438">
        <v>30</v>
      </c>
      <c r="J86" s="438">
        <v>41</v>
      </c>
      <c r="K86" s="438">
        <v>40</v>
      </c>
      <c r="L86" s="439">
        <v>294.5</v>
      </c>
      <c r="M86" s="440">
        <v>29.45</v>
      </c>
      <c r="N86" s="794"/>
      <c r="O86" s="442"/>
      <c r="P86" s="443"/>
      <c r="Q86" s="425"/>
      <c r="R86" s="473"/>
      <c r="S86" s="423"/>
    </row>
    <row r="87" spans="1:19" ht="15.75" thickBot="1" x14ac:dyDescent="0.3">
      <c r="A87" s="437" t="s">
        <v>78</v>
      </c>
      <c r="B87" s="438">
        <v>37.5</v>
      </c>
      <c r="C87" s="438">
        <v>37.5</v>
      </c>
      <c r="D87" s="438">
        <v>37.5</v>
      </c>
      <c r="E87" s="438">
        <v>37.5</v>
      </c>
      <c r="F87" s="438">
        <v>37.5</v>
      </c>
      <c r="G87" s="438">
        <v>37.5</v>
      </c>
      <c r="H87" s="438">
        <v>37.5</v>
      </c>
      <c r="I87" s="438">
        <v>37.5</v>
      </c>
      <c r="J87" s="438">
        <v>37.5</v>
      </c>
      <c r="K87" s="438">
        <v>37.5</v>
      </c>
      <c r="L87" s="439">
        <v>375</v>
      </c>
      <c r="M87" s="440">
        <v>37.5</v>
      </c>
      <c r="N87" s="795"/>
      <c r="O87" s="442"/>
      <c r="P87" s="443"/>
      <c r="Q87" s="425"/>
      <c r="R87" s="473"/>
      <c r="S87" s="423"/>
    </row>
    <row r="88" spans="1:19" ht="15.75" thickBot="1" x14ac:dyDescent="0.3">
      <c r="A88" s="437" t="s">
        <v>73</v>
      </c>
      <c r="B88" s="438">
        <v>31.3</v>
      </c>
      <c r="C88" s="438">
        <v>10.5</v>
      </c>
      <c r="D88" s="438">
        <v>44.7</v>
      </c>
      <c r="E88" s="438">
        <v>3.5</v>
      </c>
      <c r="F88" s="438">
        <v>8.6</v>
      </c>
      <c r="G88" s="438">
        <v>50</v>
      </c>
      <c r="H88" s="438">
        <v>2.7</v>
      </c>
      <c r="I88" s="438">
        <v>25.3</v>
      </c>
      <c r="J88" s="438">
        <v>1.6</v>
      </c>
      <c r="K88" s="438">
        <v>44.8</v>
      </c>
      <c r="L88" s="439">
        <v>223</v>
      </c>
      <c r="M88" s="440">
        <v>22.3</v>
      </c>
      <c r="N88" s="796"/>
      <c r="O88" s="442"/>
      <c r="P88" s="443"/>
      <c r="Q88" s="425"/>
      <c r="R88" s="473"/>
      <c r="S88" s="423"/>
    </row>
    <row r="89" spans="1:19" ht="15.75" thickBot="1" x14ac:dyDescent="0.3">
      <c r="A89" s="437" t="s">
        <v>76</v>
      </c>
      <c r="B89" s="438">
        <v>18</v>
      </c>
      <c r="C89" s="438">
        <v>0</v>
      </c>
      <c r="D89" s="438">
        <v>0</v>
      </c>
      <c r="E89" s="438">
        <v>18</v>
      </c>
      <c r="F89" s="438">
        <v>0</v>
      </c>
      <c r="G89" s="438">
        <v>0</v>
      </c>
      <c r="H89" s="438">
        <v>18</v>
      </c>
      <c r="I89" s="438">
        <v>0</v>
      </c>
      <c r="J89" s="438">
        <v>0</v>
      </c>
      <c r="K89" s="438">
        <v>18</v>
      </c>
      <c r="L89" s="439">
        <v>72</v>
      </c>
      <c r="M89" s="440">
        <v>7.2</v>
      </c>
      <c r="N89" s="797"/>
      <c r="O89" s="442"/>
      <c r="P89" s="443"/>
      <c r="Q89" s="447"/>
      <c r="R89" s="473"/>
      <c r="S89" s="423"/>
    </row>
    <row r="90" spans="1:19" ht="15.75" thickBot="1" x14ac:dyDescent="0.3">
      <c r="A90" s="437" t="s">
        <v>29</v>
      </c>
      <c r="B90" s="438">
        <v>34</v>
      </c>
      <c r="C90" s="438">
        <v>8</v>
      </c>
      <c r="D90" s="438">
        <v>0</v>
      </c>
      <c r="E90" s="438">
        <v>14</v>
      </c>
      <c r="F90" s="438">
        <v>0</v>
      </c>
      <c r="G90" s="438">
        <v>34</v>
      </c>
      <c r="H90" s="438">
        <v>0</v>
      </c>
      <c r="I90" s="438">
        <v>0</v>
      </c>
      <c r="J90" s="438">
        <v>0</v>
      </c>
      <c r="K90" s="438">
        <v>0</v>
      </c>
      <c r="L90" s="439">
        <v>90</v>
      </c>
      <c r="M90" s="440">
        <v>9</v>
      </c>
      <c r="N90" s="797"/>
      <c r="O90" s="442"/>
      <c r="P90" s="443"/>
      <c r="Q90" s="425"/>
      <c r="R90" s="473"/>
      <c r="S90" s="423"/>
    </row>
    <row r="91" spans="1:19" ht="15.75" thickBot="1" x14ac:dyDescent="0.3">
      <c r="A91" s="448" t="s">
        <v>200</v>
      </c>
      <c r="B91" s="438">
        <v>0</v>
      </c>
      <c r="C91" s="438">
        <v>0</v>
      </c>
      <c r="D91" s="438">
        <v>0</v>
      </c>
      <c r="E91" s="438">
        <v>0</v>
      </c>
      <c r="F91" s="438">
        <v>40</v>
      </c>
      <c r="G91" s="438">
        <v>0</v>
      </c>
      <c r="H91" s="438">
        <v>0</v>
      </c>
      <c r="I91" s="438">
        <v>16</v>
      </c>
      <c r="J91" s="438">
        <v>0</v>
      </c>
      <c r="K91" s="438">
        <v>11</v>
      </c>
      <c r="L91" s="439">
        <v>67</v>
      </c>
      <c r="M91" s="440">
        <v>6.7</v>
      </c>
      <c r="N91" s="798"/>
      <c r="O91" s="442"/>
      <c r="P91" s="443"/>
      <c r="Q91" s="425"/>
      <c r="R91" s="473"/>
      <c r="S91" s="423"/>
    </row>
    <row r="92" spans="1:19" ht="15.75" thickBot="1" x14ac:dyDescent="0.3">
      <c r="A92" s="448" t="s">
        <v>353</v>
      </c>
      <c r="B92" s="438">
        <v>0</v>
      </c>
      <c r="C92" s="438">
        <v>0</v>
      </c>
      <c r="D92" s="438">
        <v>0</v>
      </c>
      <c r="E92" s="438">
        <v>0</v>
      </c>
      <c r="F92" s="438">
        <v>0</v>
      </c>
      <c r="G92" s="438">
        <v>0</v>
      </c>
      <c r="H92" s="438">
        <v>0</v>
      </c>
      <c r="I92" s="438">
        <v>0</v>
      </c>
      <c r="J92" s="438">
        <v>0</v>
      </c>
      <c r="K92" s="438">
        <v>0</v>
      </c>
      <c r="L92" s="439">
        <v>0</v>
      </c>
      <c r="M92" s="440">
        <v>0</v>
      </c>
      <c r="N92" s="793"/>
      <c r="O92" s="442"/>
      <c r="P92" s="443"/>
      <c r="Q92" s="425"/>
      <c r="R92" s="473"/>
      <c r="S92" s="423"/>
    </row>
    <row r="93" spans="1:19" ht="15.75" thickBot="1" x14ac:dyDescent="0.3">
      <c r="A93" s="448" t="s">
        <v>99</v>
      </c>
      <c r="B93" s="438">
        <v>0</v>
      </c>
      <c r="C93" s="438">
        <v>31</v>
      </c>
      <c r="D93" s="438">
        <v>0</v>
      </c>
      <c r="E93" s="438">
        <v>0</v>
      </c>
      <c r="F93" s="438">
        <v>11</v>
      </c>
      <c r="G93" s="438">
        <v>2</v>
      </c>
      <c r="H93" s="438">
        <v>7</v>
      </c>
      <c r="I93" s="438">
        <v>0</v>
      </c>
      <c r="J93" s="438">
        <v>0</v>
      </c>
      <c r="K93" s="438">
        <v>0</v>
      </c>
      <c r="L93" s="439">
        <v>51</v>
      </c>
      <c r="M93" s="440">
        <v>5.0999999999999996</v>
      </c>
      <c r="N93" s="793"/>
      <c r="O93" s="442"/>
      <c r="P93" s="443"/>
      <c r="Q93" s="425"/>
      <c r="R93" s="473"/>
      <c r="S93" s="423"/>
    </row>
    <row r="94" spans="1:19" ht="15.75" thickBot="1" x14ac:dyDescent="0.3">
      <c r="A94" s="448" t="s">
        <v>154</v>
      </c>
      <c r="B94" s="438">
        <v>0</v>
      </c>
      <c r="C94" s="438">
        <v>0</v>
      </c>
      <c r="D94" s="438">
        <v>16.2</v>
      </c>
      <c r="E94" s="438">
        <v>0</v>
      </c>
      <c r="F94" s="438">
        <v>0</v>
      </c>
      <c r="G94" s="438">
        <v>0</v>
      </c>
      <c r="H94" s="438">
        <v>0</v>
      </c>
      <c r="I94" s="438">
        <v>0</v>
      </c>
      <c r="J94" s="438">
        <v>0</v>
      </c>
      <c r="K94" s="438">
        <v>0</v>
      </c>
      <c r="L94" s="439">
        <v>16.2</v>
      </c>
      <c r="M94" s="440">
        <v>1.6199999999999999</v>
      </c>
      <c r="N94" s="793"/>
      <c r="O94" s="442"/>
      <c r="P94" s="443"/>
      <c r="Q94" s="425"/>
      <c r="R94" s="473"/>
      <c r="S94" s="423"/>
    </row>
    <row r="95" spans="1:19" ht="15.75" thickBot="1" x14ac:dyDescent="0.3">
      <c r="A95" s="448" t="s">
        <v>61</v>
      </c>
      <c r="B95" s="438">
        <v>8</v>
      </c>
      <c r="C95" s="438">
        <v>0</v>
      </c>
      <c r="D95" s="438">
        <v>0</v>
      </c>
      <c r="E95" s="438">
        <v>0</v>
      </c>
      <c r="F95" s="438">
        <v>0</v>
      </c>
      <c r="G95" s="438">
        <v>40</v>
      </c>
      <c r="H95" s="438">
        <v>0</v>
      </c>
      <c r="I95" s="438">
        <v>20</v>
      </c>
      <c r="J95" s="438">
        <v>0</v>
      </c>
      <c r="K95" s="438">
        <v>0</v>
      </c>
      <c r="L95" s="439">
        <v>68</v>
      </c>
      <c r="M95" s="440">
        <v>6.8</v>
      </c>
      <c r="N95" s="793"/>
      <c r="O95" s="442"/>
      <c r="P95" s="443"/>
      <c r="Q95" s="425"/>
      <c r="R95" s="473"/>
      <c r="S95" s="423"/>
    </row>
    <row r="96" spans="1:19" ht="15.75" thickBot="1" x14ac:dyDescent="0.3">
      <c r="A96" s="448" t="s">
        <v>354</v>
      </c>
      <c r="B96" s="438">
        <v>0</v>
      </c>
      <c r="C96" s="438">
        <v>0</v>
      </c>
      <c r="D96" s="438">
        <v>0</v>
      </c>
      <c r="E96" s="438">
        <v>0</v>
      </c>
      <c r="F96" s="438">
        <v>0</v>
      </c>
      <c r="G96" s="438">
        <v>0</v>
      </c>
      <c r="H96" s="438">
        <v>0</v>
      </c>
      <c r="I96" s="438">
        <v>0</v>
      </c>
      <c r="J96" s="438">
        <v>0</v>
      </c>
      <c r="K96" s="438">
        <v>0</v>
      </c>
      <c r="L96" s="439">
        <v>0</v>
      </c>
      <c r="M96" s="440">
        <v>0</v>
      </c>
      <c r="N96" s="793"/>
      <c r="O96" s="442"/>
      <c r="P96" s="443"/>
      <c r="Q96" s="425"/>
      <c r="R96" s="473"/>
      <c r="S96" s="423"/>
    </row>
    <row r="97" spans="1:19" ht="15.75" thickBot="1" x14ac:dyDescent="0.3">
      <c r="A97" s="448" t="s">
        <v>355</v>
      </c>
      <c r="B97" s="438">
        <v>0</v>
      </c>
      <c r="C97" s="438">
        <v>0</v>
      </c>
      <c r="D97" s="438">
        <v>0</v>
      </c>
      <c r="E97" s="438">
        <v>0</v>
      </c>
      <c r="F97" s="438">
        <v>0</v>
      </c>
      <c r="G97" s="438">
        <v>0</v>
      </c>
      <c r="H97" s="438">
        <v>0</v>
      </c>
      <c r="I97" s="438">
        <v>0</v>
      </c>
      <c r="J97" s="438">
        <v>0</v>
      </c>
      <c r="K97" s="438">
        <v>0</v>
      </c>
      <c r="L97" s="439">
        <v>0</v>
      </c>
      <c r="M97" s="440">
        <v>0</v>
      </c>
      <c r="N97" s="793"/>
      <c r="O97" s="442"/>
      <c r="P97" s="443"/>
      <c r="Q97" s="425"/>
      <c r="R97" s="473"/>
      <c r="S97" s="423"/>
    </row>
    <row r="98" spans="1:19" ht="15.75" thickBot="1" x14ac:dyDescent="0.3">
      <c r="A98" s="448" t="s">
        <v>204</v>
      </c>
      <c r="B98" s="438">
        <v>0</v>
      </c>
      <c r="C98" s="438">
        <v>0</v>
      </c>
      <c r="D98" s="438">
        <v>0</v>
      </c>
      <c r="E98" s="438">
        <v>0</v>
      </c>
      <c r="F98" s="438">
        <v>8</v>
      </c>
      <c r="G98" s="438">
        <v>0</v>
      </c>
      <c r="H98" s="438">
        <v>8</v>
      </c>
      <c r="I98" s="438">
        <v>0</v>
      </c>
      <c r="J98" s="438">
        <v>0</v>
      </c>
      <c r="K98" s="438">
        <v>0</v>
      </c>
      <c r="L98" s="439">
        <v>16</v>
      </c>
      <c r="M98" s="440">
        <v>1.6</v>
      </c>
      <c r="N98" s="793"/>
      <c r="O98" s="442"/>
      <c r="P98" s="443"/>
      <c r="Q98" s="425"/>
      <c r="R98" s="473"/>
      <c r="S98" s="423"/>
    </row>
    <row r="99" spans="1:19" ht="15.75" thickBot="1" x14ac:dyDescent="0.3">
      <c r="A99" s="448" t="s">
        <v>356</v>
      </c>
      <c r="B99" s="438">
        <v>0</v>
      </c>
      <c r="C99" s="438">
        <v>0</v>
      </c>
      <c r="D99" s="438">
        <v>31</v>
      </c>
      <c r="E99" s="438">
        <v>0</v>
      </c>
      <c r="F99" s="438">
        <v>0</v>
      </c>
      <c r="G99" s="438">
        <v>0</v>
      </c>
      <c r="H99" s="438">
        <v>0</v>
      </c>
      <c r="I99" s="438">
        <v>0</v>
      </c>
      <c r="J99" s="438">
        <v>0</v>
      </c>
      <c r="K99" s="438">
        <v>0</v>
      </c>
      <c r="L99" s="439">
        <v>31</v>
      </c>
      <c r="M99" s="440">
        <v>3.1</v>
      </c>
      <c r="N99" s="793"/>
      <c r="O99" s="442"/>
      <c r="P99" s="443"/>
      <c r="Q99" s="425"/>
      <c r="R99" s="473"/>
      <c r="S99" s="423"/>
    </row>
    <row r="100" spans="1:19" ht="15.75" thickBot="1" x14ac:dyDescent="0.3">
      <c r="A100" s="448" t="s">
        <v>275</v>
      </c>
      <c r="B100" s="438">
        <v>0</v>
      </c>
      <c r="C100" s="438">
        <v>0</v>
      </c>
      <c r="D100" s="438">
        <v>0</v>
      </c>
      <c r="E100" s="438">
        <v>0</v>
      </c>
      <c r="F100" s="438">
        <v>0</v>
      </c>
      <c r="G100" s="438">
        <v>0</v>
      </c>
      <c r="H100" s="438">
        <v>0</v>
      </c>
      <c r="I100" s="438">
        <v>0</v>
      </c>
      <c r="J100" s="438">
        <v>31</v>
      </c>
      <c r="K100" s="438">
        <v>0</v>
      </c>
      <c r="L100" s="439">
        <v>31</v>
      </c>
      <c r="M100" s="440">
        <v>3.1</v>
      </c>
      <c r="N100" s="793"/>
      <c r="O100" s="442"/>
      <c r="P100" s="443"/>
      <c r="Q100" s="425"/>
      <c r="R100" s="473"/>
      <c r="S100" s="423"/>
    </row>
    <row r="101" spans="1:19" ht="15.75" thickBot="1" x14ac:dyDescent="0.3">
      <c r="A101" s="448" t="s">
        <v>187</v>
      </c>
      <c r="B101" s="438">
        <v>0</v>
      </c>
      <c r="C101" s="438">
        <v>0</v>
      </c>
      <c r="D101" s="438">
        <v>0</v>
      </c>
      <c r="E101" s="438">
        <v>50</v>
      </c>
      <c r="F101" s="438">
        <v>0</v>
      </c>
      <c r="G101" s="438">
        <v>0</v>
      </c>
      <c r="H101" s="438">
        <v>0</v>
      </c>
      <c r="I101" s="438">
        <v>0</v>
      </c>
      <c r="J101" s="438">
        <v>0</v>
      </c>
      <c r="K101" s="438">
        <v>0</v>
      </c>
      <c r="L101" s="439">
        <v>50</v>
      </c>
      <c r="M101" s="440">
        <v>5</v>
      </c>
      <c r="N101" s="797"/>
      <c r="O101" s="442"/>
      <c r="P101" s="443"/>
      <c r="Q101" s="425"/>
      <c r="R101" s="473"/>
      <c r="S101" s="423"/>
    </row>
    <row r="102" spans="1:19" ht="15.75" thickBot="1" x14ac:dyDescent="0.3">
      <c r="A102" s="449" t="s">
        <v>60</v>
      </c>
      <c r="B102" s="438">
        <v>100.2</v>
      </c>
      <c r="C102" s="438">
        <v>313.95999999999998</v>
      </c>
      <c r="D102" s="438">
        <v>167.5</v>
      </c>
      <c r="E102" s="438">
        <v>190.38</v>
      </c>
      <c r="F102" s="438">
        <v>176.68</v>
      </c>
      <c r="G102" s="438">
        <v>57.6</v>
      </c>
      <c r="H102" s="438">
        <v>200.9</v>
      </c>
      <c r="I102" s="438">
        <v>258.85000000000002</v>
      </c>
      <c r="J102" s="438">
        <v>255.17</v>
      </c>
      <c r="K102" s="438">
        <v>106.88</v>
      </c>
      <c r="L102" s="439">
        <v>1828.1200000000003</v>
      </c>
      <c r="M102" s="440">
        <v>182.81200000000004</v>
      </c>
      <c r="N102" s="797"/>
      <c r="O102" s="442"/>
      <c r="P102" s="443"/>
      <c r="Q102" s="425"/>
      <c r="R102" s="473"/>
      <c r="S102" s="423"/>
    </row>
    <row r="103" spans="1:19" ht="15.75" thickBot="1" x14ac:dyDescent="0.3">
      <c r="A103" s="448" t="s">
        <v>62</v>
      </c>
      <c r="B103" s="438">
        <v>14.63</v>
      </c>
      <c r="C103" s="438">
        <v>110.39</v>
      </c>
      <c r="D103" s="438">
        <v>90.44</v>
      </c>
      <c r="E103" s="438">
        <v>44.55</v>
      </c>
      <c r="F103" s="438">
        <v>91.24</v>
      </c>
      <c r="G103" s="438">
        <v>11.7</v>
      </c>
      <c r="H103" s="438">
        <v>63.84</v>
      </c>
      <c r="I103" s="438">
        <v>11.97</v>
      </c>
      <c r="J103" s="438">
        <v>47.88</v>
      </c>
      <c r="K103" s="438">
        <v>138.32</v>
      </c>
      <c r="L103" s="439">
        <v>624.96</v>
      </c>
      <c r="M103" s="440">
        <v>62.496000000000002</v>
      </c>
      <c r="N103" s="797"/>
      <c r="O103" s="442"/>
      <c r="P103" s="443"/>
      <c r="Q103" s="447"/>
      <c r="R103" s="473"/>
      <c r="S103" s="423"/>
    </row>
    <row r="104" spans="1:19" ht="15.75" thickBot="1" x14ac:dyDescent="0.3">
      <c r="A104" s="448" t="s">
        <v>63</v>
      </c>
      <c r="B104" s="438">
        <v>16.66</v>
      </c>
      <c r="C104" s="438">
        <v>38.08</v>
      </c>
      <c r="D104" s="438">
        <v>52.359999999999992</v>
      </c>
      <c r="E104" s="438">
        <v>36.89</v>
      </c>
      <c r="F104" s="438">
        <v>16.3</v>
      </c>
      <c r="G104" s="438">
        <v>30.82</v>
      </c>
      <c r="H104" s="438">
        <v>43.43</v>
      </c>
      <c r="I104" s="438">
        <v>25.23</v>
      </c>
      <c r="J104" s="438">
        <v>11.899999999999999</v>
      </c>
      <c r="K104" s="438">
        <v>41.65</v>
      </c>
      <c r="L104" s="439">
        <v>313.32</v>
      </c>
      <c r="M104" s="440">
        <v>31.332000000000001</v>
      </c>
      <c r="N104" s="799"/>
      <c r="O104" s="442"/>
      <c r="P104" s="443"/>
      <c r="Q104" s="447"/>
      <c r="R104" s="473"/>
      <c r="S104" s="423"/>
    </row>
    <row r="105" spans="1:19" ht="15.75" thickBot="1" x14ac:dyDescent="0.3">
      <c r="A105" s="448" t="s">
        <v>229</v>
      </c>
      <c r="B105" s="438">
        <v>0</v>
      </c>
      <c r="C105" s="438">
        <v>0</v>
      </c>
      <c r="D105" s="438">
        <v>0</v>
      </c>
      <c r="E105" s="438">
        <v>0</v>
      </c>
      <c r="F105" s="438">
        <v>0</v>
      </c>
      <c r="G105" s="438">
        <v>69.36</v>
      </c>
      <c r="H105" s="438">
        <v>0</v>
      </c>
      <c r="I105" s="438">
        <v>43.52</v>
      </c>
      <c r="J105" s="438">
        <v>0</v>
      </c>
      <c r="K105" s="438">
        <v>0</v>
      </c>
      <c r="L105" s="439">
        <v>112.88</v>
      </c>
      <c r="M105" s="440">
        <v>11.288</v>
      </c>
      <c r="N105" s="800"/>
      <c r="O105" s="442"/>
      <c r="P105" s="443"/>
      <c r="Q105" s="447"/>
      <c r="R105" s="473"/>
      <c r="S105" s="423"/>
    </row>
    <row r="106" spans="1:19" ht="15.75" thickBot="1" x14ac:dyDescent="0.3">
      <c r="A106" s="448" t="s">
        <v>72</v>
      </c>
      <c r="B106" s="438">
        <v>215</v>
      </c>
      <c r="C106" s="438">
        <v>0</v>
      </c>
      <c r="D106" s="438">
        <v>65.25</v>
      </c>
      <c r="E106" s="438">
        <v>50</v>
      </c>
      <c r="F106" s="438">
        <v>30</v>
      </c>
      <c r="G106" s="438">
        <v>0</v>
      </c>
      <c r="H106" s="438">
        <v>65.25</v>
      </c>
      <c r="I106" s="438">
        <v>51.25</v>
      </c>
      <c r="J106" s="438">
        <v>72.25</v>
      </c>
      <c r="K106" s="438">
        <v>90</v>
      </c>
      <c r="L106" s="439">
        <v>639</v>
      </c>
      <c r="M106" s="440">
        <v>63.9</v>
      </c>
      <c r="N106" s="793"/>
      <c r="O106" s="442"/>
      <c r="P106" s="443"/>
      <c r="Q106" s="447"/>
      <c r="R106" s="473"/>
      <c r="S106" s="423"/>
    </row>
    <row r="107" spans="1:19" ht="15.75" thickBot="1" x14ac:dyDescent="0.3">
      <c r="A107" s="448" t="s">
        <v>108</v>
      </c>
      <c r="B107" s="438">
        <v>0</v>
      </c>
      <c r="C107" s="438">
        <v>52.5</v>
      </c>
      <c r="D107" s="438">
        <v>0</v>
      </c>
      <c r="E107" s="438">
        <v>0</v>
      </c>
      <c r="F107" s="438">
        <v>52.5</v>
      </c>
      <c r="G107" s="438">
        <v>0</v>
      </c>
      <c r="H107" s="438">
        <v>52.5</v>
      </c>
      <c r="I107" s="438">
        <v>0</v>
      </c>
      <c r="J107" s="438">
        <v>0</v>
      </c>
      <c r="K107" s="438">
        <v>52.5</v>
      </c>
      <c r="L107" s="439">
        <v>210</v>
      </c>
      <c r="M107" s="440">
        <v>21</v>
      </c>
      <c r="N107" s="798"/>
      <c r="O107" s="442"/>
      <c r="P107" s="443"/>
      <c r="Q107" s="447"/>
      <c r="R107" s="473"/>
      <c r="S107" s="423"/>
    </row>
    <row r="108" spans="1:19" ht="15.75" thickBot="1" x14ac:dyDescent="0.3">
      <c r="A108" s="448" t="s">
        <v>357</v>
      </c>
      <c r="B108" s="438">
        <v>0</v>
      </c>
      <c r="C108" s="438">
        <v>0</v>
      </c>
      <c r="D108" s="438">
        <v>0</v>
      </c>
      <c r="E108" s="438">
        <v>0</v>
      </c>
      <c r="F108" s="438">
        <v>0</v>
      </c>
      <c r="G108" s="438">
        <v>0</v>
      </c>
      <c r="H108" s="438">
        <v>0</v>
      </c>
      <c r="I108" s="438">
        <v>0</v>
      </c>
      <c r="J108" s="438">
        <v>0</v>
      </c>
      <c r="K108" s="438">
        <v>0</v>
      </c>
      <c r="L108" s="439">
        <v>0</v>
      </c>
      <c r="M108" s="440">
        <v>0</v>
      </c>
      <c r="N108" s="798"/>
      <c r="O108" s="442"/>
      <c r="P108" s="443"/>
      <c r="Q108" s="447"/>
      <c r="R108" s="473"/>
      <c r="S108" s="423"/>
    </row>
    <row r="109" spans="1:19" ht="15.75" thickBot="1" x14ac:dyDescent="0.3">
      <c r="A109" s="448" t="s">
        <v>358</v>
      </c>
      <c r="B109" s="438">
        <v>0</v>
      </c>
      <c r="C109" s="438">
        <v>0</v>
      </c>
      <c r="D109" s="438">
        <v>61.2</v>
      </c>
      <c r="E109" s="438">
        <v>0</v>
      </c>
      <c r="F109" s="438">
        <v>0</v>
      </c>
      <c r="G109" s="438">
        <v>61.2</v>
      </c>
      <c r="H109" s="438">
        <v>0</v>
      </c>
      <c r="I109" s="438">
        <v>0</v>
      </c>
      <c r="J109" s="438">
        <v>61.2</v>
      </c>
      <c r="K109" s="438">
        <v>0</v>
      </c>
      <c r="L109" s="439">
        <v>183.60000000000002</v>
      </c>
      <c r="M109" s="440">
        <v>18.360000000000003</v>
      </c>
      <c r="N109" s="798"/>
      <c r="O109" s="442"/>
      <c r="P109" s="443"/>
      <c r="Q109" s="447"/>
      <c r="R109" s="473"/>
      <c r="S109" s="423"/>
    </row>
    <row r="110" spans="1:19" ht="15.75" thickBot="1" x14ac:dyDescent="0.3">
      <c r="A110" s="448" t="s">
        <v>359</v>
      </c>
      <c r="B110" s="438">
        <v>61.2</v>
      </c>
      <c r="C110" s="438">
        <v>0</v>
      </c>
      <c r="D110" s="438">
        <v>0</v>
      </c>
      <c r="E110" s="438">
        <v>61.2</v>
      </c>
      <c r="F110" s="438">
        <v>0</v>
      </c>
      <c r="G110" s="438">
        <v>0</v>
      </c>
      <c r="H110" s="438">
        <v>0</v>
      </c>
      <c r="I110" s="438">
        <v>61.2</v>
      </c>
      <c r="J110" s="438">
        <v>0</v>
      </c>
      <c r="K110" s="438">
        <v>0</v>
      </c>
      <c r="L110" s="439">
        <v>183.60000000000002</v>
      </c>
      <c r="M110" s="440">
        <v>18.360000000000003</v>
      </c>
      <c r="N110" s="793"/>
      <c r="O110" s="442"/>
      <c r="P110" s="443"/>
      <c r="Q110" s="447"/>
      <c r="R110" s="473"/>
      <c r="S110" s="423"/>
    </row>
    <row r="111" spans="1:19" ht="15.75" thickBot="1" x14ac:dyDescent="0.3">
      <c r="A111" s="450" t="s">
        <v>211</v>
      </c>
      <c r="B111" s="438">
        <v>1.2</v>
      </c>
      <c r="C111" s="438">
        <v>0</v>
      </c>
      <c r="D111" s="438">
        <v>1</v>
      </c>
      <c r="E111" s="438">
        <v>1</v>
      </c>
      <c r="F111" s="438">
        <v>1.2</v>
      </c>
      <c r="G111" s="438">
        <v>1</v>
      </c>
      <c r="H111" s="438">
        <v>1</v>
      </c>
      <c r="I111" s="438">
        <v>2</v>
      </c>
      <c r="J111" s="438">
        <v>0</v>
      </c>
      <c r="K111" s="438">
        <v>0</v>
      </c>
      <c r="L111" s="439">
        <v>8.4</v>
      </c>
      <c r="M111" s="440">
        <v>0.84000000000000008</v>
      </c>
      <c r="N111" s="793"/>
      <c r="O111" s="442"/>
      <c r="P111" s="443"/>
      <c r="Q111" s="447"/>
      <c r="R111" s="473"/>
      <c r="S111" s="423"/>
    </row>
    <row r="112" spans="1:19" ht="15.75" thickBot="1" x14ac:dyDescent="0.3">
      <c r="A112" s="449" t="s">
        <v>34</v>
      </c>
      <c r="B112" s="438">
        <v>20.6</v>
      </c>
      <c r="C112" s="438">
        <v>19.399999999999999</v>
      </c>
      <c r="D112" s="438">
        <v>17</v>
      </c>
      <c r="E112" s="438">
        <v>11</v>
      </c>
      <c r="F112" s="438">
        <v>19</v>
      </c>
      <c r="G112" s="438">
        <v>17.5</v>
      </c>
      <c r="H112" s="438">
        <v>14</v>
      </c>
      <c r="I112" s="438">
        <v>17</v>
      </c>
      <c r="J112" s="438">
        <v>14.6</v>
      </c>
      <c r="K112" s="438">
        <v>11.8</v>
      </c>
      <c r="L112" s="439">
        <v>161.9</v>
      </c>
      <c r="M112" s="440">
        <v>16.190000000000001</v>
      </c>
      <c r="N112" s="793"/>
      <c r="O112" s="442"/>
      <c r="P112" s="443"/>
      <c r="Q112" s="447"/>
      <c r="R112" s="473"/>
      <c r="S112" s="423"/>
    </row>
    <row r="113" spans="1:19" ht="15.75" thickBot="1" x14ac:dyDescent="0.3">
      <c r="A113" s="449" t="s">
        <v>64</v>
      </c>
      <c r="B113" s="438">
        <v>8.1</v>
      </c>
      <c r="C113" s="438">
        <v>6.4999999999999991</v>
      </c>
      <c r="D113" s="438">
        <v>8.6999999999999993</v>
      </c>
      <c r="E113" s="438">
        <v>13</v>
      </c>
      <c r="F113" s="438">
        <v>6.6000000000000005</v>
      </c>
      <c r="G113" s="438">
        <v>8.1</v>
      </c>
      <c r="H113" s="438">
        <v>5.5</v>
      </c>
      <c r="I113" s="438">
        <v>7.3</v>
      </c>
      <c r="J113" s="438">
        <v>7</v>
      </c>
      <c r="K113" s="438">
        <v>9.7999999999999989</v>
      </c>
      <c r="L113" s="439">
        <v>80.599999999999994</v>
      </c>
      <c r="M113" s="440">
        <v>8.0599999999999987</v>
      </c>
      <c r="N113" s="800"/>
      <c r="O113" s="442"/>
      <c r="P113" s="443"/>
      <c r="Q113" s="447"/>
      <c r="R113" s="473"/>
      <c r="S113" s="423"/>
    </row>
    <row r="114" spans="1:19" ht="15.75" thickBot="1" x14ac:dyDescent="0.3">
      <c r="A114" s="451" t="s">
        <v>46</v>
      </c>
      <c r="B114" s="438">
        <v>79.8</v>
      </c>
      <c r="C114" s="438">
        <v>79.8</v>
      </c>
      <c r="D114" s="438">
        <v>79.8</v>
      </c>
      <c r="E114" s="438">
        <v>79.8</v>
      </c>
      <c r="F114" s="438">
        <v>79.8</v>
      </c>
      <c r="G114" s="438">
        <v>79.8</v>
      </c>
      <c r="H114" s="438">
        <v>79.8</v>
      </c>
      <c r="I114" s="438">
        <v>79.8</v>
      </c>
      <c r="J114" s="438">
        <v>79.8</v>
      </c>
      <c r="K114" s="438">
        <v>79.8</v>
      </c>
      <c r="L114" s="439">
        <v>797.99999999999989</v>
      </c>
      <c r="M114" s="440">
        <v>79.799999999999983</v>
      </c>
      <c r="N114" s="800"/>
      <c r="O114" s="442"/>
      <c r="P114" s="443"/>
      <c r="Q114" s="447"/>
      <c r="R114" s="473"/>
      <c r="S114" s="423"/>
    </row>
    <row r="115" spans="1:19" ht="15.75" thickBot="1" x14ac:dyDescent="0.3">
      <c r="A115" s="451" t="s">
        <v>122</v>
      </c>
      <c r="B115" s="438">
        <v>0</v>
      </c>
      <c r="C115" s="438">
        <v>34</v>
      </c>
      <c r="D115" s="438">
        <v>0</v>
      </c>
      <c r="E115" s="438">
        <v>0</v>
      </c>
      <c r="F115" s="438">
        <v>0</v>
      </c>
      <c r="G115" s="438">
        <v>34</v>
      </c>
      <c r="H115" s="438">
        <v>0</v>
      </c>
      <c r="I115" s="438">
        <v>0</v>
      </c>
      <c r="J115" s="438">
        <v>34</v>
      </c>
      <c r="K115" s="438">
        <v>0</v>
      </c>
      <c r="L115" s="439">
        <v>102</v>
      </c>
      <c r="M115" s="440">
        <v>10.199999999999999</v>
      </c>
      <c r="N115" s="798"/>
      <c r="O115" s="442"/>
      <c r="P115" s="443"/>
      <c r="Q115" s="474"/>
      <c r="R115" s="473"/>
      <c r="S115" s="423"/>
    </row>
    <row r="116" spans="1:19" ht="15.75" thickBot="1" x14ac:dyDescent="0.3">
      <c r="A116" s="451" t="s">
        <v>360</v>
      </c>
      <c r="B116" s="438">
        <v>0</v>
      </c>
      <c r="C116" s="438">
        <v>0</v>
      </c>
      <c r="D116" s="438">
        <v>0</v>
      </c>
      <c r="E116" s="438">
        <v>0</v>
      </c>
      <c r="F116" s="438">
        <v>0</v>
      </c>
      <c r="G116" s="438">
        <v>0</v>
      </c>
      <c r="H116" s="438">
        <v>0</v>
      </c>
      <c r="I116" s="438">
        <v>0</v>
      </c>
      <c r="J116" s="438">
        <v>0</v>
      </c>
      <c r="K116" s="438">
        <v>0</v>
      </c>
      <c r="L116" s="439">
        <v>0</v>
      </c>
      <c r="M116" s="440">
        <v>0</v>
      </c>
      <c r="N116" s="801"/>
      <c r="O116" s="442"/>
      <c r="P116" s="443"/>
      <c r="Q116" s="425"/>
      <c r="R116" s="473"/>
      <c r="S116" s="423"/>
    </row>
    <row r="117" spans="1:19" ht="15.75" thickBot="1" x14ac:dyDescent="0.3">
      <c r="A117" s="451" t="s">
        <v>361</v>
      </c>
      <c r="B117" s="438">
        <v>3.4</v>
      </c>
      <c r="C117" s="438">
        <v>0</v>
      </c>
      <c r="D117" s="438">
        <v>0</v>
      </c>
      <c r="E117" s="438">
        <v>0</v>
      </c>
      <c r="F117" s="438">
        <v>0</v>
      </c>
      <c r="G117" s="438">
        <v>0</v>
      </c>
      <c r="H117" s="438">
        <v>3.4</v>
      </c>
      <c r="I117" s="438">
        <v>0</v>
      </c>
      <c r="J117" s="438">
        <v>0</v>
      </c>
      <c r="K117" s="438">
        <v>0</v>
      </c>
      <c r="L117" s="439">
        <v>6.8</v>
      </c>
      <c r="M117" s="440">
        <v>0.67999999999999994</v>
      </c>
      <c r="N117" s="797"/>
      <c r="O117" s="442"/>
      <c r="P117" s="443"/>
      <c r="Q117" s="447"/>
      <c r="R117" s="473"/>
      <c r="S117" s="423"/>
    </row>
    <row r="118" spans="1:19" ht="15.75" thickBot="1" x14ac:dyDescent="0.3">
      <c r="A118" s="449" t="s">
        <v>135</v>
      </c>
      <c r="B118" s="438">
        <v>25</v>
      </c>
      <c r="C118" s="438">
        <v>20</v>
      </c>
      <c r="D118" s="438">
        <v>0</v>
      </c>
      <c r="E118" s="438">
        <v>0</v>
      </c>
      <c r="F118" s="438">
        <v>0</v>
      </c>
      <c r="G118" s="438">
        <v>0</v>
      </c>
      <c r="H118" s="438">
        <v>0</v>
      </c>
      <c r="I118" s="438">
        <v>0</v>
      </c>
      <c r="J118" s="438">
        <v>0</v>
      </c>
      <c r="K118" s="438">
        <v>0</v>
      </c>
      <c r="L118" s="439">
        <v>45</v>
      </c>
      <c r="M118" s="440">
        <v>4.5</v>
      </c>
      <c r="N118" s="797"/>
      <c r="O118" s="442"/>
      <c r="P118" s="443"/>
      <c r="Q118" s="447"/>
      <c r="R118" s="473"/>
      <c r="S118" s="423"/>
    </row>
    <row r="119" spans="1:19" ht="15.75" thickBot="1" x14ac:dyDescent="0.3">
      <c r="A119" s="449" t="s">
        <v>50</v>
      </c>
      <c r="B119" s="438">
        <v>90</v>
      </c>
      <c r="C119" s="438">
        <v>0</v>
      </c>
      <c r="D119" s="438">
        <v>90</v>
      </c>
      <c r="E119" s="438">
        <v>90</v>
      </c>
      <c r="F119" s="438">
        <v>0</v>
      </c>
      <c r="G119" s="438">
        <v>90</v>
      </c>
      <c r="H119" s="438">
        <v>90</v>
      </c>
      <c r="I119" s="438">
        <v>90</v>
      </c>
      <c r="J119" s="438">
        <v>90</v>
      </c>
      <c r="K119" s="438">
        <v>90</v>
      </c>
      <c r="L119" s="439">
        <v>720</v>
      </c>
      <c r="M119" s="440">
        <v>72</v>
      </c>
      <c r="N119" s="797"/>
      <c r="O119" s="442"/>
      <c r="P119" s="443"/>
      <c r="Q119" s="447"/>
      <c r="R119" s="473"/>
      <c r="S119" s="423"/>
    </row>
    <row r="120" spans="1:19" ht="15.75" thickBot="1" x14ac:dyDescent="0.3">
      <c r="A120" s="448" t="s">
        <v>362</v>
      </c>
      <c r="B120" s="438">
        <v>0</v>
      </c>
      <c r="C120" s="438">
        <v>0</v>
      </c>
      <c r="D120" s="438">
        <v>15.3</v>
      </c>
      <c r="E120" s="438">
        <v>0</v>
      </c>
      <c r="F120" s="438">
        <v>0</v>
      </c>
      <c r="G120" s="438">
        <v>0</v>
      </c>
      <c r="H120" s="438">
        <v>0</v>
      </c>
      <c r="I120" s="438">
        <v>0</v>
      </c>
      <c r="J120" s="438">
        <v>0</v>
      </c>
      <c r="K120" s="438">
        <v>0</v>
      </c>
      <c r="L120" s="439">
        <v>15.3</v>
      </c>
      <c r="M120" s="440">
        <v>1.53</v>
      </c>
      <c r="N120" s="797"/>
      <c r="O120" s="442"/>
      <c r="P120" s="443"/>
      <c r="Q120" s="447"/>
      <c r="R120" s="473"/>
      <c r="S120" s="423"/>
    </row>
    <row r="121" spans="1:19" ht="15.75" thickBot="1" x14ac:dyDescent="0.3">
      <c r="A121" s="448" t="s">
        <v>363</v>
      </c>
      <c r="B121" s="438">
        <v>0</v>
      </c>
      <c r="C121" s="438">
        <v>0</v>
      </c>
      <c r="D121" s="438">
        <v>0</v>
      </c>
      <c r="E121" s="438">
        <v>0</v>
      </c>
      <c r="F121" s="438">
        <v>15.3</v>
      </c>
      <c r="G121" s="438">
        <v>0</v>
      </c>
      <c r="H121" s="438">
        <v>0</v>
      </c>
      <c r="I121" s="438">
        <v>15.3</v>
      </c>
      <c r="J121" s="438">
        <v>0</v>
      </c>
      <c r="K121" s="438">
        <v>0</v>
      </c>
      <c r="L121" s="439">
        <v>30.6</v>
      </c>
      <c r="M121" s="440">
        <v>3.06</v>
      </c>
      <c r="N121" s="797"/>
      <c r="O121" s="442"/>
      <c r="P121" s="443"/>
      <c r="Q121" s="447"/>
      <c r="R121" s="473"/>
      <c r="S121" s="423"/>
    </row>
    <row r="122" spans="1:19" ht="15.75" thickBot="1" x14ac:dyDescent="0.3">
      <c r="A122" s="448" t="s">
        <v>364</v>
      </c>
      <c r="B122" s="438">
        <v>0</v>
      </c>
      <c r="C122" s="438">
        <v>0</v>
      </c>
      <c r="D122" s="438">
        <v>0</v>
      </c>
      <c r="E122" s="438">
        <v>0</v>
      </c>
      <c r="F122" s="438">
        <v>0</v>
      </c>
      <c r="G122" s="438">
        <v>0</v>
      </c>
      <c r="H122" s="438">
        <v>0</v>
      </c>
      <c r="I122" s="438">
        <v>0</v>
      </c>
      <c r="J122" s="438">
        <v>0</v>
      </c>
      <c r="K122" s="438">
        <v>0</v>
      </c>
      <c r="L122" s="439">
        <v>0</v>
      </c>
      <c r="M122" s="440">
        <v>0</v>
      </c>
      <c r="N122" s="797"/>
      <c r="O122" s="442"/>
      <c r="P122" s="443"/>
      <c r="Q122" s="447"/>
      <c r="R122" s="473"/>
      <c r="S122" s="423"/>
    </row>
    <row r="123" spans="1:19" ht="15.75" thickBot="1" x14ac:dyDescent="0.3">
      <c r="A123" s="448" t="s">
        <v>223</v>
      </c>
      <c r="B123" s="438">
        <v>0</v>
      </c>
      <c r="C123" s="438">
        <v>0</v>
      </c>
      <c r="D123" s="438">
        <v>0</v>
      </c>
      <c r="E123" s="438">
        <v>0</v>
      </c>
      <c r="F123" s="438">
        <v>15.3</v>
      </c>
      <c r="G123" s="438">
        <v>0</v>
      </c>
      <c r="H123" s="438">
        <v>0</v>
      </c>
      <c r="I123" s="438">
        <v>0</v>
      </c>
      <c r="J123" s="438">
        <v>0</v>
      </c>
      <c r="K123" s="438">
        <v>0</v>
      </c>
      <c r="L123" s="439">
        <v>15.3</v>
      </c>
      <c r="M123" s="440">
        <v>1.53</v>
      </c>
      <c r="N123" s="797"/>
      <c r="O123" s="442"/>
      <c r="P123" s="443"/>
      <c r="Q123" s="447"/>
      <c r="R123" s="473"/>
      <c r="S123" s="423"/>
    </row>
    <row r="124" spans="1:19" ht="15.75" thickBot="1" x14ac:dyDescent="0.3">
      <c r="A124" s="448" t="s">
        <v>365</v>
      </c>
      <c r="B124" s="438">
        <v>0</v>
      </c>
      <c r="C124" s="438">
        <v>0</v>
      </c>
      <c r="D124" s="438">
        <v>0</v>
      </c>
      <c r="E124" s="438">
        <v>12</v>
      </c>
      <c r="F124" s="438">
        <v>0</v>
      </c>
      <c r="G124" s="438">
        <v>0</v>
      </c>
      <c r="H124" s="438">
        <v>0</v>
      </c>
      <c r="I124" s="438">
        <v>0</v>
      </c>
      <c r="J124" s="438">
        <v>0</v>
      </c>
      <c r="K124" s="438">
        <v>12</v>
      </c>
      <c r="L124" s="439">
        <v>24</v>
      </c>
      <c r="M124" s="440">
        <v>2.4</v>
      </c>
      <c r="N124" s="798"/>
      <c r="O124" s="442"/>
      <c r="P124" s="443"/>
      <c r="Q124" s="447"/>
      <c r="R124" s="473"/>
      <c r="S124" s="423"/>
    </row>
    <row r="125" spans="1:19" ht="15.75" thickBot="1" x14ac:dyDescent="0.3">
      <c r="A125" s="448" t="s">
        <v>32</v>
      </c>
      <c r="B125" s="438">
        <v>116.3</v>
      </c>
      <c r="C125" s="438">
        <v>285.39999999999998</v>
      </c>
      <c r="D125" s="438">
        <v>263.60000000000002</v>
      </c>
      <c r="E125" s="438">
        <v>136</v>
      </c>
      <c r="F125" s="438">
        <v>225.8</v>
      </c>
      <c r="G125" s="438">
        <v>268.60000000000002</v>
      </c>
      <c r="H125" s="438">
        <v>126</v>
      </c>
      <c r="I125" s="438">
        <v>210</v>
      </c>
      <c r="J125" s="438">
        <v>294.39999999999998</v>
      </c>
      <c r="K125" s="438">
        <v>192</v>
      </c>
      <c r="L125" s="439">
        <v>2118.1</v>
      </c>
      <c r="M125" s="440">
        <v>211.81</v>
      </c>
      <c r="N125" s="793"/>
      <c r="O125" s="442"/>
      <c r="P125" s="443"/>
      <c r="Q125" s="447"/>
      <c r="R125" s="473"/>
      <c r="S125" s="423"/>
    </row>
    <row r="126" spans="1:19" ht="15.75" thickBot="1" x14ac:dyDescent="0.3">
      <c r="A126" s="448" t="s">
        <v>87</v>
      </c>
      <c r="B126" s="438">
        <v>155</v>
      </c>
      <c r="C126" s="438">
        <v>0</v>
      </c>
      <c r="D126" s="438">
        <v>0</v>
      </c>
      <c r="E126" s="438">
        <v>155</v>
      </c>
      <c r="F126" s="438">
        <v>0</v>
      </c>
      <c r="G126" s="438">
        <v>0</v>
      </c>
      <c r="H126" s="438">
        <v>155</v>
      </c>
      <c r="I126" s="438">
        <v>0</v>
      </c>
      <c r="J126" s="438">
        <v>0</v>
      </c>
      <c r="K126" s="438">
        <v>155</v>
      </c>
      <c r="L126" s="439">
        <v>620</v>
      </c>
      <c r="M126" s="440">
        <v>62</v>
      </c>
      <c r="N126" s="793"/>
      <c r="O126" s="442"/>
      <c r="P126" s="443"/>
      <c r="Q126" s="447"/>
      <c r="R126" s="473"/>
      <c r="S126" s="423"/>
    </row>
    <row r="127" spans="1:19" ht="15.75" thickBot="1" x14ac:dyDescent="0.3">
      <c r="A127" s="448" t="s">
        <v>123</v>
      </c>
      <c r="B127" s="438">
        <v>0</v>
      </c>
      <c r="C127" s="438">
        <v>155</v>
      </c>
      <c r="D127" s="438">
        <v>0</v>
      </c>
      <c r="E127" s="438">
        <v>0</v>
      </c>
      <c r="F127" s="438">
        <v>155</v>
      </c>
      <c r="G127" s="438">
        <v>0</v>
      </c>
      <c r="H127" s="438">
        <v>0</v>
      </c>
      <c r="I127" s="438">
        <v>155</v>
      </c>
      <c r="J127" s="438">
        <v>0</v>
      </c>
      <c r="K127" s="438">
        <v>0</v>
      </c>
      <c r="L127" s="439">
        <v>465</v>
      </c>
      <c r="M127" s="440">
        <v>46.5</v>
      </c>
      <c r="N127" s="800"/>
      <c r="O127" s="442"/>
      <c r="P127" s="443"/>
      <c r="Q127" s="447"/>
      <c r="R127" s="473"/>
      <c r="S127" s="423"/>
    </row>
    <row r="128" spans="1:19" ht="15.75" thickBot="1" x14ac:dyDescent="0.3">
      <c r="A128" s="448" t="s">
        <v>166</v>
      </c>
      <c r="B128" s="438">
        <v>0</v>
      </c>
      <c r="C128" s="438">
        <v>0</v>
      </c>
      <c r="D128" s="438">
        <v>155</v>
      </c>
      <c r="E128" s="438">
        <v>0</v>
      </c>
      <c r="F128" s="438">
        <v>0</v>
      </c>
      <c r="G128" s="438">
        <v>155</v>
      </c>
      <c r="H128" s="438">
        <v>0</v>
      </c>
      <c r="I128" s="438">
        <v>0</v>
      </c>
      <c r="J128" s="438">
        <v>155</v>
      </c>
      <c r="K128" s="438">
        <v>0</v>
      </c>
      <c r="L128" s="439"/>
      <c r="M128" s="440"/>
      <c r="N128" s="798"/>
      <c r="O128" s="442"/>
      <c r="P128" s="443"/>
      <c r="Q128" s="447"/>
      <c r="R128" s="473"/>
      <c r="S128" s="423"/>
    </row>
    <row r="129" spans="1:19" ht="15.75" thickBot="1" x14ac:dyDescent="0.3">
      <c r="A129" s="448" t="s">
        <v>224</v>
      </c>
      <c r="B129" s="438">
        <v>0</v>
      </c>
      <c r="C129" s="438">
        <v>0</v>
      </c>
      <c r="D129" s="438">
        <v>0</v>
      </c>
      <c r="E129" s="438">
        <v>0</v>
      </c>
      <c r="F129" s="438">
        <v>25</v>
      </c>
      <c r="G129" s="438">
        <v>0</v>
      </c>
      <c r="H129" s="438">
        <v>25</v>
      </c>
      <c r="I129" s="438">
        <v>0</v>
      </c>
      <c r="J129" s="438">
        <v>0</v>
      </c>
      <c r="K129" s="438">
        <v>0</v>
      </c>
      <c r="L129" s="439">
        <v>50</v>
      </c>
      <c r="M129" s="440">
        <v>5</v>
      </c>
      <c r="N129" s="797"/>
      <c r="O129" s="442"/>
      <c r="P129" s="443"/>
      <c r="Q129" s="447"/>
      <c r="R129" s="473"/>
      <c r="S129" s="423"/>
    </row>
    <row r="130" spans="1:19" ht="15.75" thickBot="1" x14ac:dyDescent="0.3">
      <c r="A130" s="449" t="s">
        <v>134</v>
      </c>
      <c r="B130" s="438">
        <v>0</v>
      </c>
      <c r="C130" s="438">
        <v>10</v>
      </c>
      <c r="D130" s="438">
        <v>0</v>
      </c>
      <c r="E130" s="438">
        <v>15</v>
      </c>
      <c r="F130" s="438">
        <v>30</v>
      </c>
      <c r="G130" s="438">
        <v>6</v>
      </c>
      <c r="H130" s="438">
        <v>4.4000000000000004</v>
      </c>
      <c r="I130" s="438">
        <v>6</v>
      </c>
      <c r="J130" s="438">
        <v>6</v>
      </c>
      <c r="K130" s="438">
        <v>0</v>
      </c>
      <c r="L130" s="439">
        <v>77.400000000000006</v>
      </c>
      <c r="M130" s="440">
        <v>7.74</v>
      </c>
      <c r="N130" s="794"/>
      <c r="O130" s="442"/>
      <c r="P130" s="443"/>
      <c r="Q130" s="447"/>
      <c r="R130" s="473"/>
      <c r="S130" s="423"/>
    </row>
    <row r="131" spans="1:19" ht="15.75" thickBot="1" x14ac:dyDescent="0.3">
      <c r="A131" s="449" t="s">
        <v>133</v>
      </c>
      <c r="B131" s="438">
        <v>0</v>
      </c>
      <c r="C131" s="438">
        <v>76.5</v>
      </c>
      <c r="D131" s="438">
        <v>0</v>
      </c>
      <c r="E131" s="438">
        <v>0</v>
      </c>
      <c r="F131" s="438">
        <v>115.26</v>
      </c>
      <c r="G131" s="438">
        <v>0</v>
      </c>
      <c r="H131" s="438">
        <v>103.02</v>
      </c>
      <c r="I131" s="438">
        <v>0</v>
      </c>
      <c r="J131" s="438">
        <v>0</v>
      </c>
      <c r="K131" s="438">
        <v>16.32</v>
      </c>
      <c r="L131" s="439">
        <v>311.09999999999997</v>
      </c>
      <c r="M131" s="440">
        <v>31.109999999999996</v>
      </c>
      <c r="N131" s="802"/>
      <c r="O131" s="442"/>
      <c r="P131" s="443"/>
      <c r="Q131" s="447"/>
      <c r="R131" s="473"/>
      <c r="S131" s="423"/>
    </row>
    <row r="132" spans="1:19" ht="15.75" thickBot="1" x14ac:dyDescent="0.3">
      <c r="A132" s="446" t="s">
        <v>59</v>
      </c>
      <c r="B132" s="438">
        <v>92.65</v>
      </c>
      <c r="C132" s="438">
        <v>22</v>
      </c>
      <c r="D132" s="438">
        <v>30.98</v>
      </c>
      <c r="E132" s="438">
        <v>100.54</v>
      </c>
      <c r="F132" s="438">
        <v>0</v>
      </c>
      <c r="G132" s="438">
        <v>30.98</v>
      </c>
      <c r="H132" s="438">
        <v>100.54</v>
      </c>
      <c r="I132" s="438">
        <v>91.03</v>
      </c>
      <c r="J132" s="438">
        <v>30.98</v>
      </c>
      <c r="K132" s="438">
        <v>64.81</v>
      </c>
      <c r="L132" s="439">
        <v>564.51</v>
      </c>
      <c r="M132" s="440">
        <v>56.451000000000001</v>
      </c>
      <c r="N132" s="802"/>
      <c r="O132" s="442"/>
      <c r="P132" s="443"/>
      <c r="Q132" s="447"/>
      <c r="R132" s="473"/>
      <c r="S132" s="423"/>
    </row>
    <row r="133" spans="1:19" ht="15.75" thickBot="1" x14ac:dyDescent="0.3">
      <c r="A133" s="446" t="s">
        <v>366</v>
      </c>
      <c r="B133" s="438">
        <v>0</v>
      </c>
      <c r="C133" s="438">
        <v>0</v>
      </c>
      <c r="D133" s="438">
        <v>0</v>
      </c>
      <c r="E133" s="438">
        <v>0</v>
      </c>
      <c r="F133" s="438">
        <v>0</v>
      </c>
      <c r="G133" s="438">
        <v>0</v>
      </c>
      <c r="H133" s="438">
        <v>0</v>
      </c>
      <c r="I133" s="438">
        <v>0</v>
      </c>
      <c r="J133" s="438">
        <v>0</v>
      </c>
      <c r="K133" s="438">
        <v>0</v>
      </c>
      <c r="L133" s="439">
        <v>0</v>
      </c>
      <c r="M133" s="440">
        <v>0</v>
      </c>
      <c r="N133" s="802"/>
      <c r="O133" s="442"/>
      <c r="P133" s="443"/>
      <c r="Q133" s="425"/>
      <c r="R133" s="473"/>
      <c r="S133" s="423"/>
    </row>
    <row r="134" spans="1:19" ht="15.75" thickBot="1" x14ac:dyDescent="0.3">
      <c r="A134" s="449" t="s">
        <v>157</v>
      </c>
      <c r="B134" s="438">
        <v>0</v>
      </c>
      <c r="C134" s="438">
        <v>0</v>
      </c>
      <c r="D134" s="438">
        <v>96.92</v>
      </c>
      <c r="E134" s="438">
        <v>0</v>
      </c>
      <c r="F134" s="438">
        <v>44.62</v>
      </c>
      <c r="G134" s="438">
        <v>0</v>
      </c>
      <c r="H134" s="438">
        <v>0</v>
      </c>
      <c r="I134" s="438">
        <v>36.15</v>
      </c>
      <c r="J134" s="438">
        <v>0</v>
      </c>
      <c r="K134" s="438">
        <v>99.22999999999999</v>
      </c>
      <c r="L134" s="439">
        <v>276.91999999999996</v>
      </c>
      <c r="M134" s="440">
        <v>27.691999999999997</v>
      </c>
      <c r="N134" s="793"/>
      <c r="O134" s="442"/>
      <c r="P134" s="443"/>
      <c r="Q134" s="447"/>
      <c r="R134" s="473"/>
      <c r="S134" s="423"/>
    </row>
    <row r="135" spans="1:19" ht="15.75" thickBot="1" x14ac:dyDescent="0.3">
      <c r="A135" s="449" t="s">
        <v>106</v>
      </c>
      <c r="B135" s="438">
        <v>0</v>
      </c>
      <c r="C135" s="438">
        <v>7.14</v>
      </c>
      <c r="D135" s="438">
        <v>0</v>
      </c>
      <c r="E135" s="438">
        <v>7.14</v>
      </c>
      <c r="F135" s="438">
        <v>0</v>
      </c>
      <c r="G135" s="438">
        <v>7.14</v>
      </c>
      <c r="H135" s="438">
        <v>10.199999999999999</v>
      </c>
      <c r="I135" s="438">
        <v>7.14</v>
      </c>
      <c r="J135" s="438">
        <v>0</v>
      </c>
      <c r="K135" s="438">
        <v>7.14</v>
      </c>
      <c r="L135" s="439">
        <v>45.9</v>
      </c>
      <c r="M135" s="440">
        <v>4.59</v>
      </c>
      <c r="N135" s="803"/>
      <c r="O135" s="442"/>
      <c r="P135" s="443"/>
      <c r="Q135" s="447"/>
      <c r="R135" s="473"/>
      <c r="S135" s="423"/>
    </row>
    <row r="136" spans="1:19" ht="15.75" thickBot="1" x14ac:dyDescent="0.3">
      <c r="A136" s="449" t="s">
        <v>232</v>
      </c>
      <c r="B136" s="438">
        <v>0</v>
      </c>
      <c r="C136" s="438">
        <v>87.5</v>
      </c>
      <c r="D136" s="438">
        <v>0</v>
      </c>
      <c r="E136" s="438">
        <v>0</v>
      </c>
      <c r="F136" s="438">
        <v>80</v>
      </c>
      <c r="G136" s="438">
        <v>75</v>
      </c>
      <c r="H136" s="438">
        <v>36.25</v>
      </c>
      <c r="I136" s="438">
        <v>0</v>
      </c>
      <c r="J136" s="438">
        <v>78.75</v>
      </c>
      <c r="K136" s="438">
        <v>0</v>
      </c>
      <c r="L136" s="439">
        <v>357.5</v>
      </c>
      <c r="M136" s="440">
        <v>35.75</v>
      </c>
      <c r="N136" s="804"/>
      <c r="O136" s="442"/>
      <c r="P136" s="443"/>
      <c r="Q136" s="453"/>
      <c r="R136" s="473"/>
      <c r="S136" s="423"/>
    </row>
    <row r="137" spans="1:19" ht="15.75" thickBot="1" x14ac:dyDescent="0.3">
      <c r="A137" s="449" t="s">
        <v>145</v>
      </c>
      <c r="B137" s="438">
        <v>0</v>
      </c>
      <c r="C137" s="438">
        <v>0</v>
      </c>
      <c r="D137" s="438">
        <v>3</v>
      </c>
      <c r="E137" s="438">
        <v>0</v>
      </c>
      <c r="F137" s="438">
        <v>0</v>
      </c>
      <c r="G137" s="438">
        <v>3</v>
      </c>
      <c r="H137" s="438">
        <v>0</v>
      </c>
      <c r="I137" s="438">
        <v>0</v>
      </c>
      <c r="J137" s="438">
        <v>3</v>
      </c>
      <c r="K137" s="438">
        <v>0</v>
      </c>
      <c r="L137" s="439">
        <v>9</v>
      </c>
      <c r="M137" s="440">
        <v>0.9</v>
      </c>
      <c r="N137" s="805"/>
      <c r="O137" s="442"/>
      <c r="P137" s="443"/>
      <c r="Q137" s="447"/>
      <c r="R137" s="473"/>
      <c r="S137" s="423"/>
    </row>
    <row r="138" spans="1:19" ht="15.75" thickBot="1" x14ac:dyDescent="0.3">
      <c r="A138" s="449" t="s">
        <v>102</v>
      </c>
      <c r="B138" s="438">
        <v>0</v>
      </c>
      <c r="C138" s="438">
        <v>1.7</v>
      </c>
      <c r="D138" s="438">
        <v>0</v>
      </c>
      <c r="E138" s="438">
        <v>0</v>
      </c>
      <c r="F138" s="438">
        <v>1.7</v>
      </c>
      <c r="G138" s="438">
        <v>0</v>
      </c>
      <c r="H138" s="438">
        <v>0</v>
      </c>
      <c r="I138" s="438">
        <v>1.7</v>
      </c>
      <c r="J138" s="438">
        <v>0</v>
      </c>
      <c r="K138" s="438">
        <v>0</v>
      </c>
      <c r="L138" s="439">
        <v>5.0999999999999996</v>
      </c>
      <c r="M138" s="440">
        <v>0.51</v>
      </c>
      <c r="N138" s="797"/>
      <c r="O138" s="442"/>
      <c r="P138" s="443"/>
      <c r="Q138" s="447"/>
      <c r="R138" s="473"/>
      <c r="S138" s="423"/>
    </row>
    <row r="139" spans="1:19" ht="15.75" thickBot="1" x14ac:dyDescent="0.3">
      <c r="A139" s="449" t="s">
        <v>171</v>
      </c>
      <c r="B139" s="438">
        <v>15</v>
      </c>
      <c r="C139" s="438">
        <v>15</v>
      </c>
      <c r="D139" s="438">
        <v>15</v>
      </c>
      <c r="E139" s="438">
        <v>0</v>
      </c>
      <c r="F139" s="438">
        <v>24</v>
      </c>
      <c r="G139" s="438">
        <v>15</v>
      </c>
      <c r="H139" s="438">
        <v>0</v>
      </c>
      <c r="I139" s="438">
        <v>0</v>
      </c>
      <c r="J139" s="438">
        <v>36</v>
      </c>
      <c r="K139" s="438">
        <v>30</v>
      </c>
      <c r="L139" s="439">
        <v>150</v>
      </c>
      <c r="M139" s="440">
        <v>15</v>
      </c>
      <c r="N139" s="806"/>
      <c r="O139" s="442"/>
      <c r="P139" s="443"/>
      <c r="Q139" s="474"/>
      <c r="R139" s="473"/>
      <c r="S139" s="423"/>
    </row>
    <row r="140" spans="1:19" ht="15.75" thickBot="1" x14ac:dyDescent="0.3">
      <c r="A140" s="449" t="s">
        <v>475</v>
      </c>
      <c r="B140" s="438">
        <v>0</v>
      </c>
      <c r="C140" s="438">
        <v>0</v>
      </c>
      <c r="D140" s="438">
        <v>0</v>
      </c>
      <c r="E140" s="438">
        <v>0</v>
      </c>
      <c r="F140" s="438">
        <v>0</v>
      </c>
      <c r="G140" s="438">
        <v>0</v>
      </c>
      <c r="H140" s="438">
        <v>0</v>
      </c>
      <c r="I140" s="438">
        <v>0</v>
      </c>
      <c r="J140" s="438">
        <v>0</v>
      </c>
      <c r="K140" s="438">
        <v>0</v>
      </c>
      <c r="L140" s="439">
        <v>0</v>
      </c>
      <c r="M140" s="440">
        <v>0</v>
      </c>
      <c r="N140" s="796"/>
      <c r="O140" s="442"/>
      <c r="P140" s="443"/>
      <c r="Q140" s="425"/>
      <c r="R140" s="473"/>
      <c r="S140" s="423"/>
    </row>
    <row r="141" spans="1:19" ht="15.75" thickBot="1" x14ac:dyDescent="0.3">
      <c r="A141" s="449" t="s">
        <v>377</v>
      </c>
      <c r="B141" s="438">
        <v>0</v>
      </c>
      <c r="C141" s="438">
        <v>0</v>
      </c>
      <c r="D141" s="438">
        <v>0</v>
      </c>
      <c r="E141" s="438">
        <v>0</v>
      </c>
      <c r="F141" s="438">
        <v>0</v>
      </c>
      <c r="G141" s="438">
        <v>0</v>
      </c>
      <c r="H141" s="438">
        <v>0</v>
      </c>
      <c r="I141" s="438">
        <v>0</v>
      </c>
      <c r="J141" s="438">
        <v>0</v>
      </c>
      <c r="K141" s="438">
        <v>0</v>
      </c>
      <c r="L141" s="439">
        <v>0</v>
      </c>
      <c r="M141" s="440">
        <v>0</v>
      </c>
      <c r="N141" s="807"/>
      <c r="O141" s="442"/>
      <c r="P141" s="443"/>
      <c r="Q141" s="447"/>
      <c r="R141" s="473"/>
      <c r="S141" s="423"/>
    </row>
    <row r="142" spans="1:19" ht="15.75" thickBot="1" x14ac:dyDescent="0.3">
      <c r="A142" s="449" t="s">
        <v>368</v>
      </c>
      <c r="B142" s="438">
        <v>0</v>
      </c>
      <c r="C142" s="438">
        <v>0</v>
      </c>
      <c r="D142" s="438">
        <v>0</v>
      </c>
      <c r="E142" s="438">
        <v>0</v>
      </c>
      <c r="F142" s="438">
        <v>0</v>
      </c>
      <c r="G142" s="438">
        <v>0</v>
      </c>
      <c r="H142" s="438">
        <v>0</v>
      </c>
      <c r="I142" s="438">
        <v>0</v>
      </c>
      <c r="J142" s="438">
        <v>0</v>
      </c>
      <c r="K142" s="438">
        <v>0</v>
      </c>
      <c r="L142" s="439">
        <v>0</v>
      </c>
      <c r="M142" s="440">
        <v>0</v>
      </c>
      <c r="N142" s="796"/>
      <c r="O142" s="442"/>
      <c r="P142" s="443"/>
      <c r="Q142" s="447"/>
      <c r="R142" s="473"/>
      <c r="S142" s="423"/>
    </row>
    <row r="143" spans="1:19" ht="15.75" thickBot="1" x14ac:dyDescent="0.3">
      <c r="A143" s="449" t="s">
        <v>69</v>
      </c>
      <c r="B143" s="438">
        <v>7</v>
      </c>
      <c r="C143" s="438">
        <v>0</v>
      </c>
      <c r="D143" s="438">
        <v>0</v>
      </c>
      <c r="E143" s="438">
        <v>3</v>
      </c>
      <c r="F143" s="438">
        <v>4</v>
      </c>
      <c r="G143" s="438">
        <v>6</v>
      </c>
      <c r="H143" s="438">
        <v>4</v>
      </c>
      <c r="I143" s="438">
        <v>3</v>
      </c>
      <c r="J143" s="438">
        <v>6</v>
      </c>
      <c r="K143" s="438">
        <v>6</v>
      </c>
      <c r="L143" s="439">
        <v>39</v>
      </c>
      <c r="M143" s="440">
        <v>3.9</v>
      </c>
      <c r="N143" s="797"/>
      <c r="O143" s="442"/>
      <c r="P143" s="443"/>
      <c r="Q143" s="453"/>
      <c r="R143" s="473"/>
      <c r="S143" s="423"/>
    </row>
    <row r="144" spans="1:19" ht="15.75" thickBot="1" x14ac:dyDescent="0.3">
      <c r="A144" s="449" t="s">
        <v>369</v>
      </c>
      <c r="B144" s="438">
        <v>0</v>
      </c>
      <c r="C144" s="438">
        <v>0</v>
      </c>
      <c r="D144" s="438">
        <v>0</v>
      </c>
      <c r="E144" s="438">
        <v>0</v>
      </c>
      <c r="F144" s="438">
        <v>0</v>
      </c>
      <c r="G144" s="438">
        <v>0</v>
      </c>
      <c r="H144" s="438">
        <v>0</v>
      </c>
      <c r="I144" s="438">
        <v>0</v>
      </c>
      <c r="J144" s="438">
        <v>0</v>
      </c>
      <c r="K144" s="438">
        <v>0</v>
      </c>
      <c r="L144" s="439">
        <v>0</v>
      </c>
      <c r="M144" s="440">
        <v>0</v>
      </c>
      <c r="N144" s="808"/>
      <c r="O144" s="442"/>
      <c r="P144" s="443"/>
      <c r="Q144" s="425"/>
      <c r="R144" s="473"/>
      <c r="S144" s="423"/>
    </row>
    <row r="145" spans="1:19" ht="15.75" thickBot="1" x14ac:dyDescent="0.3">
      <c r="A145" s="455" t="s">
        <v>370</v>
      </c>
      <c r="B145" s="475">
        <v>8</v>
      </c>
      <c r="C145" s="475">
        <v>31</v>
      </c>
      <c r="D145" s="475">
        <v>47.2</v>
      </c>
      <c r="E145" s="475">
        <v>50</v>
      </c>
      <c r="F145" s="475">
        <v>59</v>
      </c>
      <c r="G145" s="475">
        <v>42</v>
      </c>
      <c r="H145" s="475">
        <v>15</v>
      </c>
      <c r="I145" s="475">
        <v>36</v>
      </c>
      <c r="J145" s="475">
        <v>31</v>
      </c>
      <c r="K145" s="475">
        <v>11</v>
      </c>
      <c r="L145" s="439">
        <v>330.2</v>
      </c>
      <c r="M145" s="440">
        <v>33.019999999999996</v>
      </c>
      <c r="N145" s="808"/>
      <c r="O145" s="442"/>
      <c r="P145" s="443"/>
      <c r="Q145" s="425"/>
      <c r="R145" s="473"/>
      <c r="S145" s="423"/>
    </row>
    <row r="146" spans="1:19" ht="15.75" thickBot="1" x14ac:dyDescent="0.3">
      <c r="A146" s="455" t="s">
        <v>371</v>
      </c>
      <c r="B146" s="475">
        <v>308.69</v>
      </c>
      <c r="C146" s="475">
        <v>200.97</v>
      </c>
      <c r="D146" s="475">
        <v>270.25</v>
      </c>
      <c r="E146" s="475">
        <v>193.64</v>
      </c>
      <c r="F146" s="475">
        <v>191.23999999999998</v>
      </c>
      <c r="G146" s="475">
        <v>174.07999999999998</v>
      </c>
      <c r="H146" s="475">
        <v>226.02</v>
      </c>
      <c r="I146" s="475">
        <v>195.17000000000002</v>
      </c>
      <c r="J146" s="475">
        <v>193.23000000000002</v>
      </c>
      <c r="K146" s="475">
        <v>322.47000000000003</v>
      </c>
      <c r="L146" s="439">
        <v>2275.7600000000002</v>
      </c>
      <c r="M146" s="440">
        <v>227.57600000000002</v>
      </c>
      <c r="N146" s="797"/>
      <c r="O146" s="442"/>
      <c r="P146" s="443"/>
      <c r="Q146" s="425"/>
      <c r="R146" s="473"/>
      <c r="S146" s="423"/>
    </row>
    <row r="147" spans="1:19" ht="15.75" thickBot="1" x14ac:dyDescent="0.3">
      <c r="A147" s="455" t="s">
        <v>372</v>
      </c>
      <c r="B147" s="475">
        <v>83.2</v>
      </c>
      <c r="C147" s="475">
        <v>113.8</v>
      </c>
      <c r="D147" s="475">
        <v>79.8</v>
      </c>
      <c r="E147" s="475">
        <v>79.8</v>
      </c>
      <c r="F147" s="475">
        <v>79.8</v>
      </c>
      <c r="G147" s="475">
        <v>113.8</v>
      </c>
      <c r="H147" s="475">
        <v>83.2</v>
      </c>
      <c r="I147" s="475">
        <v>79.8</v>
      </c>
      <c r="J147" s="475">
        <v>113.8</v>
      </c>
      <c r="K147" s="475">
        <v>79.8</v>
      </c>
      <c r="L147" s="439">
        <v>906.8</v>
      </c>
      <c r="M147" s="440">
        <v>90.679999999999993</v>
      </c>
      <c r="N147" s="797"/>
      <c r="O147" s="442"/>
      <c r="P147" s="443"/>
      <c r="Q147" s="425"/>
      <c r="R147" s="473"/>
      <c r="S147" s="423"/>
    </row>
    <row r="148" spans="1:19" ht="15.75" thickBot="1" x14ac:dyDescent="0.3">
      <c r="A148" s="455" t="s">
        <v>373</v>
      </c>
      <c r="B148" s="475">
        <v>0</v>
      </c>
      <c r="C148" s="475">
        <v>0</v>
      </c>
      <c r="D148" s="475">
        <v>15.3</v>
      </c>
      <c r="E148" s="475">
        <v>0</v>
      </c>
      <c r="F148" s="475">
        <v>30.6</v>
      </c>
      <c r="G148" s="475">
        <v>0</v>
      </c>
      <c r="H148" s="475">
        <v>0</v>
      </c>
      <c r="I148" s="475">
        <v>15.3</v>
      </c>
      <c r="J148" s="475">
        <v>0</v>
      </c>
      <c r="K148" s="475">
        <v>0</v>
      </c>
      <c r="L148" s="439">
        <v>61.2</v>
      </c>
      <c r="M148" s="440">
        <v>6.12</v>
      </c>
      <c r="N148" s="809"/>
      <c r="O148" s="442"/>
      <c r="P148" s="443"/>
      <c r="Q148" s="425"/>
      <c r="R148" s="473"/>
      <c r="S148" s="423"/>
    </row>
    <row r="149" spans="1:19" ht="15.75" thickBot="1" x14ac:dyDescent="0.3">
      <c r="A149" s="455" t="s">
        <v>374</v>
      </c>
      <c r="B149" s="475">
        <v>271.3</v>
      </c>
      <c r="C149" s="475">
        <v>440.4</v>
      </c>
      <c r="D149" s="475">
        <v>418.6</v>
      </c>
      <c r="E149" s="475">
        <v>291</v>
      </c>
      <c r="F149" s="475">
        <v>405.8</v>
      </c>
      <c r="G149" s="475">
        <v>423.6</v>
      </c>
      <c r="H149" s="475">
        <v>306</v>
      </c>
      <c r="I149" s="475">
        <v>365</v>
      </c>
      <c r="J149" s="475">
        <v>449.4</v>
      </c>
      <c r="K149" s="475">
        <v>347</v>
      </c>
      <c r="L149" s="439">
        <v>3718.1000000000004</v>
      </c>
      <c r="M149" s="440">
        <v>371.81000000000006</v>
      </c>
      <c r="N149" s="809"/>
      <c r="O149" s="442"/>
      <c r="P149" s="443"/>
      <c r="Q149" s="425"/>
      <c r="R149" s="473"/>
      <c r="S149" s="423"/>
    </row>
    <row r="150" spans="1:19" ht="15.75" thickBot="1" x14ac:dyDescent="0.3">
      <c r="A150" s="456" t="s">
        <v>59</v>
      </c>
      <c r="B150" s="475">
        <v>92.65</v>
      </c>
      <c r="C150" s="475">
        <v>22</v>
      </c>
      <c r="D150" s="475">
        <v>30.98</v>
      </c>
      <c r="E150" s="475">
        <v>100.54</v>
      </c>
      <c r="F150" s="475">
        <v>0</v>
      </c>
      <c r="G150" s="475">
        <v>30.98</v>
      </c>
      <c r="H150" s="475">
        <v>100.54</v>
      </c>
      <c r="I150" s="475">
        <v>91.03</v>
      </c>
      <c r="J150" s="475">
        <v>30.98</v>
      </c>
      <c r="K150" s="475">
        <v>64.81</v>
      </c>
      <c r="L150" s="439">
        <v>564.51</v>
      </c>
      <c r="M150" s="440">
        <v>56.451000000000001</v>
      </c>
      <c r="N150" s="809"/>
      <c r="O150" s="442"/>
      <c r="P150" s="443"/>
      <c r="Q150" s="425"/>
      <c r="R150" s="473"/>
      <c r="S150" s="423"/>
    </row>
    <row r="151" spans="1:19" ht="15.75" thickBot="1" x14ac:dyDescent="0.3">
      <c r="A151" s="455" t="s">
        <v>375</v>
      </c>
      <c r="B151" s="475">
        <v>43</v>
      </c>
      <c r="C151" s="475">
        <v>72.5</v>
      </c>
      <c r="D151" s="475">
        <v>45</v>
      </c>
      <c r="E151" s="475">
        <v>60</v>
      </c>
      <c r="F151" s="475">
        <v>53</v>
      </c>
      <c r="G151" s="475">
        <v>60</v>
      </c>
      <c r="H151" s="475">
        <v>60</v>
      </c>
      <c r="I151" s="475">
        <v>60</v>
      </c>
      <c r="J151" s="475">
        <v>71</v>
      </c>
      <c r="K151" s="475">
        <v>70</v>
      </c>
      <c r="L151" s="439">
        <v>594.5</v>
      </c>
      <c r="M151" s="440">
        <v>59.45</v>
      </c>
      <c r="N151" s="809"/>
      <c r="O151" s="442"/>
      <c r="P151" s="443"/>
      <c r="Q151" s="425"/>
      <c r="R151" s="473"/>
      <c r="S151" s="423"/>
    </row>
    <row r="152" spans="1:19" ht="15.75" thickBot="1" x14ac:dyDescent="0.3">
      <c r="A152" s="455" t="s">
        <v>171</v>
      </c>
      <c r="B152" s="475">
        <v>15</v>
      </c>
      <c r="C152" s="475">
        <v>15</v>
      </c>
      <c r="D152" s="475">
        <v>15</v>
      </c>
      <c r="E152" s="475">
        <v>0</v>
      </c>
      <c r="F152" s="475">
        <v>24</v>
      </c>
      <c r="G152" s="475">
        <v>15</v>
      </c>
      <c r="H152" s="475">
        <v>0</v>
      </c>
      <c r="I152" s="475">
        <v>0</v>
      </c>
      <c r="J152" s="475">
        <v>36</v>
      </c>
      <c r="K152" s="475">
        <v>30</v>
      </c>
      <c r="L152" s="815">
        <v>150</v>
      </c>
      <c r="M152" s="423">
        <v>15</v>
      </c>
      <c r="N152" s="445"/>
      <c r="O152" s="816"/>
      <c r="P152" s="423"/>
      <c r="Q152" s="425"/>
      <c r="R152" s="473"/>
      <c r="S152" s="423"/>
    </row>
    <row r="153" spans="1:19" x14ac:dyDescent="0.25">
      <c r="A153" s="455" t="s">
        <v>476</v>
      </c>
      <c r="L153" s="817"/>
      <c r="M153" s="818"/>
      <c r="S153" s="415"/>
    </row>
    <row r="156" spans="1:19" ht="15.75" x14ac:dyDescent="0.25">
      <c r="A156" s="404"/>
      <c r="B156" s="783" t="s">
        <v>343</v>
      </c>
      <c r="C156" s="783"/>
      <c r="D156" s="783"/>
      <c r="E156" s="783"/>
      <c r="F156" s="783"/>
      <c r="G156" s="783"/>
      <c r="H156" s="407"/>
      <c r="I156" s="407"/>
      <c r="J156" s="407"/>
      <c r="K156" s="407"/>
      <c r="L156" s="784"/>
      <c r="M156" s="407"/>
      <c r="N156" s="408"/>
      <c r="O156" s="407"/>
      <c r="P156" s="409"/>
    </row>
    <row r="157" spans="1:19" ht="16.5" thickBot="1" x14ac:dyDescent="0.3">
      <c r="A157" s="410"/>
      <c r="B157" s="410"/>
      <c r="C157" s="410"/>
      <c r="D157" s="785" t="s">
        <v>472</v>
      </c>
      <c r="E157" s="785"/>
      <c r="F157" s="410" t="s">
        <v>473</v>
      </c>
      <c r="G157" s="410"/>
      <c r="H157" s="410"/>
      <c r="I157" s="411"/>
      <c r="J157" s="365"/>
      <c r="K157" s="814" t="s">
        <v>19</v>
      </c>
      <c r="L157" s="814"/>
      <c r="M157" s="814"/>
      <c r="N157" s="413"/>
      <c r="O157" s="414" t="s">
        <v>477</v>
      </c>
    </row>
    <row r="158" spans="1:19" ht="15.75" thickBot="1" x14ac:dyDescent="0.3">
      <c r="A158" s="416" t="s">
        <v>346</v>
      </c>
      <c r="B158" s="417">
        <v>1</v>
      </c>
      <c r="C158" s="418">
        <v>2</v>
      </c>
      <c r="D158" s="419">
        <v>3</v>
      </c>
      <c r="E158" s="417">
        <v>4</v>
      </c>
      <c r="F158" s="417">
        <v>5</v>
      </c>
      <c r="G158" s="418">
        <v>6</v>
      </c>
      <c r="H158" s="417">
        <v>7</v>
      </c>
      <c r="I158" s="420">
        <v>8</v>
      </c>
      <c r="J158" s="417">
        <v>9</v>
      </c>
      <c r="K158" s="419">
        <v>10</v>
      </c>
      <c r="L158" s="421" t="s">
        <v>347</v>
      </c>
      <c r="M158" s="418" t="s">
        <v>348</v>
      </c>
      <c r="N158" s="792"/>
      <c r="O158" s="417"/>
      <c r="P158" s="423"/>
      <c r="Q158" s="422"/>
      <c r="R158" s="417"/>
      <c r="S158" s="423"/>
    </row>
    <row r="159" spans="1:19" ht="15.75" thickBot="1" x14ac:dyDescent="0.3">
      <c r="A159" s="427"/>
      <c r="B159" s="428"/>
      <c r="C159" s="429"/>
      <c r="D159" s="430"/>
      <c r="E159" s="428"/>
      <c r="F159" s="428"/>
      <c r="G159" s="429"/>
      <c r="H159" s="428"/>
      <c r="I159" s="431"/>
      <c r="J159" s="428"/>
      <c r="K159" s="430"/>
      <c r="L159" s="432"/>
      <c r="M159" s="787"/>
      <c r="N159" s="788"/>
      <c r="O159" s="435"/>
      <c r="P159" s="436"/>
      <c r="Q159" s="471"/>
      <c r="R159" s="433"/>
      <c r="S159" s="472"/>
    </row>
    <row r="160" spans="1:19" ht="15.75" thickBot="1" x14ac:dyDescent="0.3">
      <c r="A160" s="437" t="s">
        <v>39</v>
      </c>
      <c r="B160" s="438">
        <v>29</v>
      </c>
      <c r="C160" s="438">
        <v>41.3</v>
      </c>
      <c r="D160" s="438">
        <v>36</v>
      </c>
      <c r="E160" s="438">
        <v>24.5</v>
      </c>
      <c r="F160" s="438">
        <v>44</v>
      </c>
      <c r="G160" s="438">
        <v>36.5</v>
      </c>
      <c r="H160" s="438">
        <v>32</v>
      </c>
      <c r="I160" s="438">
        <v>36.200000000000003</v>
      </c>
      <c r="J160" s="438">
        <v>30.3</v>
      </c>
      <c r="K160" s="438">
        <v>31.4</v>
      </c>
      <c r="L160" s="439">
        <v>341.2</v>
      </c>
      <c r="M160" s="440">
        <v>34.119999999999997</v>
      </c>
      <c r="N160" s="789"/>
      <c r="O160" s="442"/>
      <c r="P160" s="443"/>
      <c r="Q160" s="425"/>
      <c r="R160" s="473"/>
      <c r="S160" s="423"/>
    </row>
    <row r="161" spans="1:19" ht="15.75" thickBot="1" x14ac:dyDescent="0.3">
      <c r="A161" s="437" t="s">
        <v>38</v>
      </c>
      <c r="B161" s="438">
        <v>0.8</v>
      </c>
      <c r="C161" s="438">
        <v>0.35</v>
      </c>
      <c r="D161" s="438">
        <v>0.35</v>
      </c>
      <c r="E161" s="438">
        <v>0.5</v>
      </c>
      <c r="F161" s="438">
        <v>0.35</v>
      </c>
      <c r="G161" s="438">
        <v>0.35</v>
      </c>
      <c r="H161" s="438">
        <v>0.8</v>
      </c>
      <c r="I161" s="438">
        <v>0.35</v>
      </c>
      <c r="J161" s="438">
        <v>0.35</v>
      </c>
      <c r="K161" s="438">
        <v>0.5</v>
      </c>
      <c r="L161" s="439">
        <v>4.7</v>
      </c>
      <c r="M161" s="440">
        <v>0.47000000000000003</v>
      </c>
      <c r="N161" s="790"/>
      <c r="O161" s="442"/>
      <c r="P161" s="443"/>
      <c r="Q161" s="425"/>
      <c r="R161" s="473"/>
      <c r="S161" s="423"/>
    </row>
    <row r="162" spans="1:19" ht="15.75" thickBot="1" x14ac:dyDescent="0.3">
      <c r="A162" s="437" t="s">
        <v>30</v>
      </c>
      <c r="B162" s="438">
        <v>26.1</v>
      </c>
      <c r="C162" s="438">
        <v>15.6</v>
      </c>
      <c r="D162" s="438">
        <v>5.8199999999999994</v>
      </c>
      <c r="E162" s="438">
        <v>11</v>
      </c>
      <c r="F162" s="438">
        <v>8.4</v>
      </c>
      <c r="G162" s="438">
        <v>17.38</v>
      </c>
      <c r="H162" s="438">
        <v>88.580000000000013</v>
      </c>
      <c r="I162" s="438">
        <v>6.9</v>
      </c>
      <c r="J162" s="438">
        <v>15.7</v>
      </c>
      <c r="K162" s="438">
        <v>13.299999999999999</v>
      </c>
      <c r="L162" s="439">
        <v>208.78</v>
      </c>
      <c r="M162" s="440">
        <v>20.878</v>
      </c>
      <c r="N162" s="791"/>
      <c r="O162" s="442"/>
      <c r="P162" s="443"/>
      <c r="Q162" s="425"/>
      <c r="R162" s="473"/>
      <c r="S162" s="423"/>
    </row>
    <row r="163" spans="1:19" ht="15.75" thickBot="1" x14ac:dyDescent="0.3">
      <c r="A163" s="437" t="s">
        <v>170</v>
      </c>
      <c r="B163" s="438">
        <v>0.2</v>
      </c>
      <c r="C163" s="438">
        <v>0</v>
      </c>
      <c r="D163" s="438">
        <v>0.2</v>
      </c>
      <c r="E163" s="438">
        <v>0</v>
      </c>
      <c r="F163" s="438">
        <v>0</v>
      </c>
      <c r="G163" s="438">
        <v>0.2</v>
      </c>
      <c r="H163" s="438">
        <v>0</v>
      </c>
      <c r="I163" s="438">
        <v>0.2</v>
      </c>
      <c r="J163" s="438">
        <v>0</v>
      </c>
      <c r="K163" s="438">
        <v>0.2</v>
      </c>
      <c r="L163" s="439">
        <v>1</v>
      </c>
      <c r="M163" s="440">
        <v>0.1</v>
      </c>
      <c r="N163" s="792"/>
      <c r="O163" s="442"/>
      <c r="P163" s="443"/>
      <c r="Q163" s="425"/>
      <c r="R163" s="473"/>
      <c r="S163" s="423"/>
    </row>
    <row r="164" spans="1:19" ht="15.75" thickBot="1" x14ac:dyDescent="0.3">
      <c r="A164" s="446" t="s">
        <v>44</v>
      </c>
      <c r="B164" s="438">
        <v>30</v>
      </c>
      <c r="C164" s="438">
        <v>30</v>
      </c>
      <c r="D164" s="438">
        <v>30</v>
      </c>
      <c r="E164" s="438">
        <v>30</v>
      </c>
      <c r="F164" s="438">
        <v>30</v>
      </c>
      <c r="G164" s="438">
        <v>30</v>
      </c>
      <c r="H164" s="438">
        <v>30</v>
      </c>
      <c r="I164" s="438">
        <v>30</v>
      </c>
      <c r="J164" s="438">
        <v>30</v>
      </c>
      <c r="K164" s="438">
        <v>30</v>
      </c>
      <c r="L164" s="439">
        <v>300</v>
      </c>
      <c r="M164" s="440">
        <v>30</v>
      </c>
      <c r="N164" s="793"/>
      <c r="O164" s="442"/>
      <c r="P164" s="443"/>
      <c r="Q164" s="425"/>
      <c r="R164" s="473"/>
      <c r="S164" s="423"/>
    </row>
    <row r="165" spans="1:19" ht="15.75" thickBot="1" x14ac:dyDescent="0.3">
      <c r="A165" s="446" t="s">
        <v>68</v>
      </c>
      <c r="B165" s="438">
        <v>13</v>
      </c>
      <c r="C165" s="438">
        <v>42.5</v>
      </c>
      <c r="D165" s="438">
        <v>15</v>
      </c>
      <c r="E165" s="438">
        <v>30</v>
      </c>
      <c r="F165" s="438">
        <v>23</v>
      </c>
      <c r="G165" s="438">
        <v>30</v>
      </c>
      <c r="H165" s="438">
        <v>30</v>
      </c>
      <c r="I165" s="438">
        <v>30</v>
      </c>
      <c r="J165" s="438">
        <v>41</v>
      </c>
      <c r="K165" s="438">
        <v>40</v>
      </c>
      <c r="L165" s="439">
        <v>294.5</v>
      </c>
      <c r="M165" s="440">
        <v>29.45</v>
      </c>
      <c r="N165" s="794"/>
      <c r="O165" s="442"/>
      <c r="P165" s="443"/>
      <c r="Q165" s="425"/>
      <c r="R165" s="473"/>
      <c r="S165" s="423"/>
    </row>
    <row r="166" spans="1:19" ht="15.75" thickBot="1" x14ac:dyDescent="0.3">
      <c r="A166" s="437" t="s">
        <v>78</v>
      </c>
      <c r="B166" s="438">
        <v>37.5</v>
      </c>
      <c r="C166" s="438">
        <v>37.5</v>
      </c>
      <c r="D166" s="438">
        <v>37.5</v>
      </c>
      <c r="E166" s="438">
        <v>37.5</v>
      </c>
      <c r="F166" s="438">
        <v>37.5</v>
      </c>
      <c r="G166" s="438">
        <v>37.5</v>
      </c>
      <c r="H166" s="438">
        <v>37.5</v>
      </c>
      <c r="I166" s="438">
        <v>37.5</v>
      </c>
      <c r="J166" s="438">
        <v>37.5</v>
      </c>
      <c r="K166" s="438">
        <v>37.5</v>
      </c>
      <c r="L166" s="439">
        <v>375</v>
      </c>
      <c r="M166" s="440">
        <v>37.5</v>
      </c>
      <c r="N166" s="795"/>
      <c r="O166" s="442"/>
      <c r="P166" s="443"/>
      <c r="Q166" s="425"/>
      <c r="R166" s="473"/>
      <c r="S166" s="423"/>
    </row>
    <row r="167" spans="1:19" ht="15.75" thickBot="1" x14ac:dyDescent="0.3">
      <c r="A167" s="437" t="s">
        <v>73</v>
      </c>
      <c r="B167" s="438">
        <v>31.3</v>
      </c>
      <c r="C167" s="438">
        <v>10.5</v>
      </c>
      <c r="D167" s="438">
        <v>44.7</v>
      </c>
      <c r="E167" s="438">
        <v>3.5</v>
      </c>
      <c r="F167" s="438">
        <v>8.6</v>
      </c>
      <c r="G167" s="438">
        <v>50</v>
      </c>
      <c r="H167" s="438">
        <v>2.7</v>
      </c>
      <c r="I167" s="438">
        <v>25.3</v>
      </c>
      <c r="J167" s="438">
        <v>1.6</v>
      </c>
      <c r="K167" s="438">
        <v>44.8</v>
      </c>
      <c r="L167" s="439">
        <v>223</v>
      </c>
      <c r="M167" s="440">
        <v>22.3</v>
      </c>
      <c r="N167" s="796"/>
      <c r="O167" s="442"/>
      <c r="P167" s="443"/>
      <c r="Q167" s="425"/>
      <c r="R167" s="473"/>
      <c r="S167" s="423"/>
    </row>
    <row r="168" spans="1:19" ht="15.75" thickBot="1" x14ac:dyDescent="0.3">
      <c r="A168" s="437" t="s">
        <v>76</v>
      </c>
      <c r="B168" s="438">
        <v>18</v>
      </c>
      <c r="C168" s="438">
        <v>0</v>
      </c>
      <c r="D168" s="438">
        <v>0</v>
      </c>
      <c r="E168" s="438">
        <v>18</v>
      </c>
      <c r="F168" s="438">
        <v>0</v>
      </c>
      <c r="G168" s="438">
        <v>0</v>
      </c>
      <c r="H168" s="438">
        <v>18</v>
      </c>
      <c r="I168" s="438">
        <v>0</v>
      </c>
      <c r="J168" s="438">
        <v>0</v>
      </c>
      <c r="K168" s="438">
        <v>18</v>
      </c>
      <c r="L168" s="439">
        <v>72</v>
      </c>
      <c r="M168" s="440">
        <v>7.2</v>
      </c>
      <c r="N168" s="797"/>
      <c r="O168" s="442"/>
      <c r="P168" s="443"/>
      <c r="Q168" s="447"/>
      <c r="R168" s="473"/>
      <c r="S168" s="423"/>
    </row>
    <row r="169" spans="1:19" ht="15.75" thickBot="1" x14ac:dyDescent="0.3">
      <c r="A169" s="437" t="s">
        <v>29</v>
      </c>
      <c r="B169" s="438">
        <v>34</v>
      </c>
      <c r="C169" s="438">
        <v>8</v>
      </c>
      <c r="D169" s="438">
        <v>0</v>
      </c>
      <c r="E169" s="438">
        <v>14</v>
      </c>
      <c r="F169" s="438">
        <v>0</v>
      </c>
      <c r="G169" s="438">
        <v>34</v>
      </c>
      <c r="H169" s="438">
        <v>0</v>
      </c>
      <c r="I169" s="438">
        <v>0</v>
      </c>
      <c r="J169" s="438">
        <v>0</v>
      </c>
      <c r="K169" s="438">
        <v>0</v>
      </c>
      <c r="L169" s="439">
        <v>90</v>
      </c>
      <c r="M169" s="440">
        <v>9</v>
      </c>
      <c r="N169" s="797"/>
      <c r="O169" s="442"/>
      <c r="P169" s="443"/>
      <c r="Q169" s="425"/>
      <c r="R169" s="473"/>
      <c r="S169" s="423"/>
    </row>
    <row r="170" spans="1:19" ht="15.75" thickBot="1" x14ac:dyDescent="0.3">
      <c r="A170" s="448" t="s">
        <v>200</v>
      </c>
      <c r="B170" s="438">
        <v>0</v>
      </c>
      <c r="C170" s="438">
        <v>0</v>
      </c>
      <c r="D170" s="438">
        <v>0</v>
      </c>
      <c r="E170" s="438">
        <v>0</v>
      </c>
      <c r="F170" s="438">
        <v>40</v>
      </c>
      <c r="G170" s="438">
        <v>0</v>
      </c>
      <c r="H170" s="438">
        <v>0</v>
      </c>
      <c r="I170" s="438">
        <v>16</v>
      </c>
      <c r="J170" s="438">
        <v>0</v>
      </c>
      <c r="K170" s="438">
        <v>11</v>
      </c>
      <c r="L170" s="439">
        <v>67</v>
      </c>
      <c r="M170" s="440">
        <v>6.7</v>
      </c>
      <c r="N170" s="798"/>
      <c r="O170" s="442"/>
      <c r="P170" s="443"/>
      <c r="Q170" s="425"/>
      <c r="R170" s="473"/>
      <c r="S170" s="423"/>
    </row>
    <row r="171" spans="1:19" ht="15.75" thickBot="1" x14ac:dyDescent="0.3">
      <c r="A171" s="448" t="s">
        <v>353</v>
      </c>
      <c r="B171" s="438">
        <v>0</v>
      </c>
      <c r="C171" s="438">
        <v>0</v>
      </c>
      <c r="D171" s="438">
        <v>0</v>
      </c>
      <c r="E171" s="438">
        <v>0</v>
      </c>
      <c r="F171" s="438">
        <v>0</v>
      </c>
      <c r="G171" s="438">
        <v>0</v>
      </c>
      <c r="H171" s="438">
        <v>0</v>
      </c>
      <c r="I171" s="438">
        <v>0</v>
      </c>
      <c r="J171" s="438">
        <v>0</v>
      </c>
      <c r="K171" s="438">
        <v>0</v>
      </c>
      <c r="L171" s="439">
        <v>0</v>
      </c>
      <c r="M171" s="440">
        <v>0</v>
      </c>
      <c r="N171" s="793"/>
      <c r="O171" s="442"/>
      <c r="P171" s="443"/>
      <c r="Q171" s="425"/>
      <c r="R171" s="473"/>
      <c r="S171" s="423"/>
    </row>
    <row r="172" spans="1:19" ht="15.75" thickBot="1" x14ac:dyDescent="0.3">
      <c r="A172" s="448" t="s">
        <v>99</v>
      </c>
      <c r="B172" s="438">
        <v>0</v>
      </c>
      <c r="C172" s="438">
        <v>31</v>
      </c>
      <c r="D172" s="438">
        <v>0</v>
      </c>
      <c r="E172" s="438">
        <v>0</v>
      </c>
      <c r="F172" s="438">
        <v>11</v>
      </c>
      <c r="G172" s="438">
        <v>2</v>
      </c>
      <c r="H172" s="438">
        <v>7</v>
      </c>
      <c r="I172" s="438">
        <v>0</v>
      </c>
      <c r="J172" s="438">
        <v>0</v>
      </c>
      <c r="K172" s="438">
        <v>0</v>
      </c>
      <c r="L172" s="439">
        <v>51</v>
      </c>
      <c r="M172" s="440">
        <v>5.0999999999999996</v>
      </c>
      <c r="N172" s="793"/>
      <c r="O172" s="442"/>
      <c r="P172" s="443"/>
      <c r="Q172" s="425"/>
      <c r="R172" s="473"/>
      <c r="S172" s="423"/>
    </row>
    <row r="173" spans="1:19" ht="15.75" thickBot="1" x14ac:dyDescent="0.3">
      <c r="A173" s="448" t="s">
        <v>154</v>
      </c>
      <c r="B173" s="438">
        <v>0</v>
      </c>
      <c r="C173" s="438">
        <v>0</v>
      </c>
      <c r="D173" s="438">
        <v>16.2</v>
      </c>
      <c r="E173" s="438">
        <v>0</v>
      </c>
      <c r="F173" s="438">
        <v>0</v>
      </c>
      <c r="G173" s="438">
        <v>0</v>
      </c>
      <c r="H173" s="438">
        <v>0</v>
      </c>
      <c r="I173" s="438">
        <v>0</v>
      </c>
      <c r="J173" s="438">
        <v>0</v>
      </c>
      <c r="K173" s="438">
        <v>0</v>
      </c>
      <c r="L173" s="439">
        <v>16.2</v>
      </c>
      <c r="M173" s="440">
        <v>1.6199999999999999</v>
      </c>
      <c r="N173" s="793"/>
      <c r="O173" s="442"/>
      <c r="P173" s="443"/>
      <c r="Q173" s="425"/>
      <c r="R173" s="473"/>
      <c r="S173" s="423"/>
    </row>
    <row r="174" spans="1:19" ht="15.75" thickBot="1" x14ac:dyDescent="0.3">
      <c r="A174" s="448" t="s">
        <v>61</v>
      </c>
      <c r="B174" s="438">
        <v>8</v>
      </c>
      <c r="C174" s="438">
        <v>0</v>
      </c>
      <c r="D174" s="438">
        <v>0</v>
      </c>
      <c r="E174" s="438">
        <v>0</v>
      </c>
      <c r="F174" s="438">
        <v>0</v>
      </c>
      <c r="G174" s="438">
        <v>40</v>
      </c>
      <c r="H174" s="438">
        <v>0</v>
      </c>
      <c r="I174" s="438">
        <v>20</v>
      </c>
      <c r="J174" s="438">
        <v>0</v>
      </c>
      <c r="K174" s="438">
        <v>0</v>
      </c>
      <c r="L174" s="439">
        <v>68</v>
      </c>
      <c r="M174" s="440">
        <v>6.8</v>
      </c>
      <c r="N174" s="793"/>
      <c r="O174" s="442"/>
      <c r="P174" s="443"/>
      <c r="Q174" s="425"/>
      <c r="R174" s="473"/>
      <c r="S174" s="423"/>
    </row>
    <row r="175" spans="1:19" ht="15.75" thickBot="1" x14ac:dyDescent="0.3">
      <c r="A175" s="448" t="s">
        <v>354</v>
      </c>
      <c r="B175" s="438">
        <v>0</v>
      </c>
      <c r="C175" s="438">
        <v>0</v>
      </c>
      <c r="D175" s="438">
        <v>0</v>
      </c>
      <c r="E175" s="438">
        <v>0</v>
      </c>
      <c r="F175" s="438">
        <v>0</v>
      </c>
      <c r="G175" s="438">
        <v>0</v>
      </c>
      <c r="H175" s="438">
        <v>0</v>
      </c>
      <c r="I175" s="438">
        <v>0</v>
      </c>
      <c r="J175" s="438">
        <v>0</v>
      </c>
      <c r="K175" s="438">
        <v>0</v>
      </c>
      <c r="L175" s="439">
        <v>0</v>
      </c>
      <c r="M175" s="440">
        <v>0</v>
      </c>
      <c r="N175" s="793"/>
      <c r="O175" s="442"/>
      <c r="P175" s="443"/>
      <c r="Q175" s="425"/>
      <c r="R175" s="473"/>
      <c r="S175" s="423"/>
    </row>
    <row r="176" spans="1:19" ht="15.75" thickBot="1" x14ac:dyDescent="0.3">
      <c r="A176" s="448" t="s">
        <v>355</v>
      </c>
      <c r="B176" s="438">
        <v>0</v>
      </c>
      <c r="C176" s="438">
        <v>0</v>
      </c>
      <c r="D176" s="438">
        <v>0</v>
      </c>
      <c r="E176" s="438">
        <v>0</v>
      </c>
      <c r="F176" s="438">
        <v>0</v>
      </c>
      <c r="G176" s="438">
        <v>0</v>
      </c>
      <c r="H176" s="438">
        <v>0</v>
      </c>
      <c r="I176" s="438">
        <v>0</v>
      </c>
      <c r="J176" s="438">
        <v>0</v>
      </c>
      <c r="K176" s="438">
        <v>0</v>
      </c>
      <c r="L176" s="439">
        <v>0</v>
      </c>
      <c r="M176" s="440">
        <v>0</v>
      </c>
      <c r="N176" s="793"/>
      <c r="O176" s="442"/>
      <c r="P176" s="443"/>
      <c r="Q176" s="425"/>
      <c r="R176" s="473"/>
      <c r="S176" s="423"/>
    </row>
    <row r="177" spans="1:19" ht="15.75" thickBot="1" x14ac:dyDescent="0.3">
      <c r="A177" s="448" t="s">
        <v>204</v>
      </c>
      <c r="B177" s="438">
        <v>0</v>
      </c>
      <c r="C177" s="438">
        <v>0</v>
      </c>
      <c r="D177" s="438">
        <v>0</v>
      </c>
      <c r="E177" s="438">
        <v>0</v>
      </c>
      <c r="F177" s="438">
        <v>8</v>
      </c>
      <c r="G177" s="438">
        <v>0</v>
      </c>
      <c r="H177" s="438">
        <v>8</v>
      </c>
      <c r="I177" s="438">
        <v>0</v>
      </c>
      <c r="J177" s="438">
        <v>0</v>
      </c>
      <c r="K177" s="438">
        <v>0</v>
      </c>
      <c r="L177" s="439">
        <v>16</v>
      </c>
      <c r="M177" s="440">
        <v>1.6</v>
      </c>
      <c r="N177" s="793"/>
      <c r="O177" s="442"/>
      <c r="P177" s="443"/>
      <c r="Q177" s="425"/>
      <c r="R177" s="473"/>
      <c r="S177" s="423"/>
    </row>
    <row r="178" spans="1:19" ht="15.75" thickBot="1" x14ac:dyDescent="0.3">
      <c r="A178" s="448" t="s">
        <v>356</v>
      </c>
      <c r="B178" s="438">
        <v>0</v>
      </c>
      <c r="C178" s="438">
        <v>0</v>
      </c>
      <c r="D178" s="438">
        <v>31</v>
      </c>
      <c r="E178" s="438">
        <v>0</v>
      </c>
      <c r="F178" s="438">
        <v>0</v>
      </c>
      <c r="G178" s="438">
        <v>0</v>
      </c>
      <c r="H178" s="438">
        <v>0</v>
      </c>
      <c r="I178" s="438">
        <v>0</v>
      </c>
      <c r="J178" s="438">
        <v>0</v>
      </c>
      <c r="K178" s="438">
        <v>0</v>
      </c>
      <c r="L178" s="439">
        <v>31</v>
      </c>
      <c r="M178" s="440">
        <v>3.1</v>
      </c>
      <c r="N178" s="793"/>
      <c r="O178" s="442"/>
      <c r="P178" s="443"/>
      <c r="Q178" s="425"/>
      <c r="R178" s="473"/>
      <c r="S178" s="423"/>
    </row>
    <row r="179" spans="1:19" ht="15.75" thickBot="1" x14ac:dyDescent="0.3">
      <c r="A179" s="448" t="s">
        <v>275</v>
      </c>
      <c r="B179" s="438">
        <v>0</v>
      </c>
      <c r="C179" s="438">
        <v>0</v>
      </c>
      <c r="D179" s="438">
        <v>0</v>
      </c>
      <c r="E179" s="438">
        <v>0</v>
      </c>
      <c r="F179" s="438">
        <v>0</v>
      </c>
      <c r="G179" s="438">
        <v>0</v>
      </c>
      <c r="H179" s="438">
        <v>0</v>
      </c>
      <c r="I179" s="438">
        <v>0</v>
      </c>
      <c r="J179" s="438">
        <v>31</v>
      </c>
      <c r="K179" s="438">
        <v>0</v>
      </c>
      <c r="L179" s="439">
        <v>31</v>
      </c>
      <c r="M179" s="440">
        <v>3.1</v>
      </c>
      <c r="N179" s="793"/>
      <c r="O179" s="442"/>
      <c r="P179" s="443"/>
      <c r="Q179" s="425"/>
      <c r="R179" s="473"/>
      <c r="S179" s="423"/>
    </row>
    <row r="180" spans="1:19" ht="15.75" thickBot="1" x14ac:dyDescent="0.3">
      <c r="A180" s="448" t="s">
        <v>187</v>
      </c>
      <c r="B180" s="438">
        <v>0</v>
      </c>
      <c r="C180" s="438">
        <v>0</v>
      </c>
      <c r="D180" s="438">
        <v>0</v>
      </c>
      <c r="E180" s="438">
        <v>50</v>
      </c>
      <c r="F180" s="438">
        <v>0</v>
      </c>
      <c r="G180" s="438">
        <v>0</v>
      </c>
      <c r="H180" s="438">
        <v>0</v>
      </c>
      <c r="I180" s="438">
        <v>0</v>
      </c>
      <c r="J180" s="438">
        <v>0</v>
      </c>
      <c r="K180" s="438">
        <v>0</v>
      </c>
      <c r="L180" s="439">
        <v>50</v>
      </c>
      <c r="M180" s="440">
        <v>5</v>
      </c>
      <c r="N180" s="797"/>
      <c r="O180" s="442"/>
      <c r="P180" s="443"/>
      <c r="Q180" s="425"/>
      <c r="R180" s="473"/>
      <c r="S180" s="423"/>
    </row>
    <row r="181" spans="1:19" ht="15.75" thickBot="1" x14ac:dyDescent="0.3">
      <c r="A181" s="449" t="s">
        <v>60</v>
      </c>
      <c r="B181" s="438">
        <v>100.2</v>
      </c>
      <c r="C181" s="438">
        <v>313.95999999999998</v>
      </c>
      <c r="D181" s="438">
        <v>167.5</v>
      </c>
      <c r="E181" s="438">
        <v>190.38</v>
      </c>
      <c r="F181" s="438">
        <v>176.68</v>
      </c>
      <c r="G181" s="438">
        <v>57.6</v>
      </c>
      <c r="H181" s="438">
        <v>200.9</v>
      </c>
      <c r="I181" s="438">
        <v>258.85000000000002</v>
      </c>
      <c r="J181" s="438">
        <v>255.17</v>
      </c>
      <c r="K181" s="438">
        <v>106.88</v>
      </c>
      <c r="L181" s="439">
        <v>1828.1200000000003</v>
      </c>
      <c r="M181" s="440">
        <v>182.81200000000004</v>
      </c>
      <c r="N181" s="797"/>
      <c r="O181" s="442"/>
      <c r="P181" s="443"/>
      <c r="Q181" s="425"/>
      <c r="R181" s="473"/>
      <c r="S181" s="423"/>
    </row>
    <row r="182" spans="1:19" ht="15.75" thickBot="1" x14ac:dyDescent="0.3">
      <c r="A182" s="448" t="s">
        <v>62</v>
      </c>
      <c r="B182" s="438">
        <v>14.63</v>
      </c>
      <c r="C182" s="438">
        <v>110.39</v>
      </c>
      <c r="D182" s="438">
        <v>90.44</v>
      </c>
      <c r="E182" s="438">
        <v>44.55</v>
      </c>
      <c r="F182" s="438">
        <v>91.24</v>
      </c>
      <c r="G182" s="438">
        <v>11.7</v>
      </c>
      <c r="H182" s="438">
        <v>63.84</v>
      </c>
      <c r="I182" s="438">
        <v>11.97</v>
      </c>
      <c r="J182" s="438">
        <v>47.88</v>
      </c>
      <c r="K182" s="438">
        <v>138.32</v>
      </c>
      <c r="L182" s="439">
        <v>624.96</v>
      </c>
      <c r="M182" s="440">
        <v>62.496000000000002</v>
      </c>
      <c r="N182" s="797"/>
      <c r="O182" s="442"/>
      <c r="P182" s="443"/>
      <c r="Q182" s="447"/>
      <c r="R182" s="473"/>
      <c r="S182" s="423"/>
    </row>
    <row r="183" spans="1:19" ht="15.75" thickBot="1" x14ac:dyDescent="0.3">
      <c r="A183" s="448" t="s">
        <v>63</v>
      </c>
      <c r="B183" s="438">
        <v>16.66</v>
      </c>
      <c r="C183" s="438">
        <v>38.08</v>
      </c>
      <c r="D183" s="438">
        <v>52.359999999999992</v>
      </c>
      <c r="E183" s="438">
        <v>36.89</v>
      </c>
      <c r="F183" s="438">
        <v>16.3</v>
      </c>
      <c r="G183" s="438">
        <v>30.82</v>
      </c>
      <c r="H183" s="438">
        <v>43.43</v>
      </c>
      <c r="I183" s="438">
        <v>25.23</v>
      </c>
      <c r="J183" s="438">
        <v>11.899999999999999</v>
      </c>
      <c r="K183" s="438">
        <v>41.65</v>
      </c>
      <c r="L183" s="439">
        <v>313.32</v>
      </c>
      <c r="M183" s="440">
        <v>31.332000000000001</v>
      </c>
      <c r="N183" s="799"/>
      <c r="O183" s="442"/>
      <c r="P183" s="443"/>
      <c r="Q183" s="447"/>
      <c r="R183" s="473"/>
      <c r="S183" s="423"/>
    </row>
    <row r="184" spans="1:19" ht="15.75" thickBot="1" x14ac:dyDescent="0.3">
      <c r="A184" s="448" t="s">
        <v>229</v>
      </c>
      <c r="B184" s="438">
        <v>0</v>
      </c>
      <c r="C184" s="438">
        <v>0</v>
      </c>
      <c r="D184" s="438">
        <v>0</v>
      </c>
      <c r="E184" s="438">
        <v>0</v>
      </c>
      <c r="F184" s="438">
        <v>0</v>
      </c>
      <c r="G184" s="438">
        <v>69.36</v>
      </c>
      <c r="H184" s="438">
        <v>0</v>
      </c>
      <c r="I184" s="438">
        <v>43.52</v>
      </c>
      <c r="J184" s="438">
        <v>0</v>
      </c>
      <c r="K184" s="438">
        <v>0</v>
      </c>
      <c r="L184" s="439">
        <v>112.88</v>
      </c>
      <c r="M184" s="440">
        <v>11.288</v>
      </c>
      <c r="N184" s="800"/>
      <c r="O184" s="442"/>
      <c r="P184" s="443"/>
      <c r="Q184" s="447"/>
      <c r="R184" s="473"/>
      <c r="S184" s="423"/>
    </row>
    <row r="185" spans="1:19" ht="15.75" thickBot="1" x14ac:dyDescent="0.3">
      <c r="A185" s="448" t="s">
        <v>72</v>
      </c>
      <c r="B185" s="438">
        <v>215</v>
      </c>
      <c r="C185" s="438">
        <v>0</v>
      </c>
      <c r="D185" s="438">
        <v>65.25</v>
      </c>
      <c r="E185" s="438">
        <v>50</v>
      </c>
      <c r="F185" s="438">
        <v>30</v>
      </c>
      <c r="G185" s="438">
        <v>0</v>
      </c>
      <c r="H185" s="438">
        <v>65.25</v>
      </c>
      <c r="I185" s="438">
        <v>51.25</v>
      </c>
      <c r="J185" s="438">
        <v>72.25</v>
      </c>
      <c r="K185" s="438">
        <v>90</v>
      </c>
      <c r="L185" s="439">
        <v>639</v>
      </c>
      <c r="M185" s="440">
        <v>63.9</v>
      </c>
      <c r="N185" s="793"/>
      <c r="O185" s="442"/>
      <c r="P185" s="443"/>
      <c r="Q185" s="447"/>
      <c r="R185" s="473"/>
      <c r="S185" s="423"/>
    </row>
    <row r="186" spans="1:19" ht="15.75" thickBot="1" x14ac:dyDescent="0.3">
      <c r="A186" s="448" t="s">
        <v>108</v>
      </c>
      <c r="B186" s="438">
        <v>0</v>
      </c>
      <c r="C186" s="438">
        <v>52.5</v>
      </c>
      <c r="D186" s="438">
        <v>0</v>
      </c>
      <c r="E186" s="438">
        <v>0</v>
      </c>
      <c r="F186" s="438">
        <v>52.5</v>
      </c>
      <c r="G186" s="438">
        <v>0</v>
      </c>
      <c r="H186" s="438">
        <v>52.5</v>
      </c>
      <c r="I186" s="438">
        <v>0</v>
      </c>
      <c r="J186" s="438">
        <v>0</v>
      </c>
      <c r="K186" s="438">
        <v>52.5</v>
      </c>
      <c r="L186" s="439">
        <v>210</v>
      </c>
      <c r="M186" s="440">
        <v>21</v>
      </c>
      <c r="N186" s="798"/>
      <c r="O186" s="442"/>
      <c r="P186" s="443"/>
      <c r="Q186" s="447"/>
      <c r="R186" s="473"/>
      <c r="S186" s="423"/>
    </row>
    <row r="187" spans="1:19" ht="15.75" thickBot="1" x14ac:dyDescent="0.3">
      <c r="A187" s="448" t="s">
        <v>357</v>
      </c>
      <c r="B187" s="438">
        <v>0</v>
      </c>
      <c r="C187" s="438">
        <v>0</v>
      </c>
      <c r="D187" s="438">
        <v>0</v>
      </c>
      <c r="E187" s="438">
        <v>0</v>
      </c>
      <c r="F187" s="438">
        <v>0</v>
      </c>
      <c r="G187" s="438">
        <v>0</v>
      </c>
      <c r="H187" s="438">
        <v>0</v>
      </c>
      <c r="I187" s="438">
        <v>0</v>
      </c>
      <c r="J187" s="438">
        <v>0</v>
      </c>
      <c r="K187" s="438">
        <v>0</v>
      </c>
      <c r="L187" s="439">
        <v>0</v>
      </c>
      <c r="M187" s="440">
        <v>0</v>
      </c>
      <c r="N187" s="798"/>
      <c r="O187" s="442"/>
      <c r="P187" s="443"/>
      <c r="Q187" s="447"/>
      <c r="R187" s="473"/>
      <c r="S187" s="423"/>
    </row>
    <row r="188" spans="1:19" ht="15.75" thickBot="1" x14ac:dyDescent="0.3">
      <c r="A188" s="448" t="s">
        <v>358</v>
      </c>
      <c r="B188" s="438">
        <v>0</v>
      </c>
      <c r="C188" s="438">
        <v>0</v>
      </c>
      <c r="D188" s="438">
        <v>61.2</v>
      </c>
      <c r="E188" s="438">
        <v>0</v>
      </c>
      <c r="F188" s="438">
        <v>0</v>
      </c>
      <c r="G188" s="438">
        <v>61.2</v>
      </c>
      <c r="H188" s="438">
        <v>0</v>
      </c>
      <c r="I188" s="438">
        <v>0</v>
      </c>
      <c r="J188" s="438">
        <v>61.2</v>
      </c>
      <c r="K188" s="438">
        <v>0</v>
      </c>
      <c r="L188" s="439">
        <v>183.60000000000002</v>
      </c>
      <c r="M188" s="440">
        <v>18.360000000000003</v>
      </c>
      <c r="N188" s="798"/>
      <c r="O188" s="442"/>
      <c r="P188" s="443"/>
      <c r="Q188" s="447"/>
      <c r="R188" s="473"/>
      <c r="S188" s="423"/>
    </row>
    <row r="189" spans="1:19" ht="15.75" thickBot="1" x14ac:dyDescent="0.3">
      <c r="A189" s="448" t="s">
        <v>359</v>
      </c>
      <c r="B189" s="438">
        <v>61.2</v>
      </c>
      <c r="C189" s="438">
        <v>0</v>
      </c>
      <c r="D189" s="438">
        <v>0</v>
      </c>
      <c r="E189" s="438">
        <v>61.2</v>
      </c>
      <c r="F189" s="438">
        <v>0</v>
      </c>
      <c r="G189" s="438">
        <v>0</v>
      </c>
      <c r="H189" s="438">
        <v>0</v>
      </c>
      <c r="I189" s="438">
        <v>61.2</v>
      </c>
      <c r="J189" s="438">
        <v>0</v>
      </c>
      <c r="K189" s="438">
        <v>0</v>
      </c>
      <c r="L189" s="439">
        <v>183.60000000000002</v>
      </c>
      <c r="M189" s="440">
        <v>18.360000000000003</v>
      </c>
      <c r="N189" s="793"/>
      <c r="O189" s="442"/>
      <c r="P189" s="443"/>
      <c r="Q189" s="447"/>
      <c r="R189" s="473"/>
      <c r="S189" s="423"/>
    </row>
    <row r="190" spans="1:19" ht="15.75" thickBot="1" x14ac:dyDescent="0.3">
      <c r="A190" s="450" t="s">
        <v>211</v>
      </c>
      <c r="B190" s="438">
        <v>1.2</v>
      </c>
      <c r="C190" s="438">
        <v>0</v>
      </c>
      <c r="D190" s="438">
        <v>1</v>
      </c>
      <c r="E190" s="438">
        <v>1</v>
      </c>
      <c r="F190" s="438">
        <v>1.2</v>
      </c>
      <c r="G190" s="438">
        <v>1</v>
      </c>
      <c r="H190" s="438">
        <v>1</v>
      </c>
      <c r="I190" s="438">
        <v>2</v>
      </c>
      <c r="J190" s="438">
        <v>0</v>
      </c>
      <c r="K190" s="438">
        <v>0</v>
      </c>
      <c r="L190" s="439">
        <v>8.4</v>
      </c>
      <c r="M190" s="440">
        <v>0.84000000000000008</v>
      </c>
      <c r="N190" s="793"/>
      <c r="O190" s="442"/>
      <c r="P190" s="443"/>
      <c r="Q190" s="447"/>
      <c r="R190" s="473"/>
      <c r="S190" s="423"/>
    </row>
    <row r="191" spans="1:19" ht="15.75" thickBot="1" x14ac:dyDescent="0.3">
      <c r="A191" s="449" t="s">
        <v>34</v>
      </c>
      <c r="B191" s="438">
        <v>20.6</v>
      </c>
      <c r="C191" s="438">
        <v>19.399999999999999</v>
      </c>
      <c r="D191" s="438">
        <v>17</v>
      </c>
      <c r="E191" s="438">
        <v>11</v>
      </c>
      <c r="F191" s="438">
        <v>19</v>
      </c>
      <c r="G191" s="438">
        <v>17.5</v>
      </c>
      <c r="H191" s="438">
        <v>14</v>
      </c>
      <c r="I191" s="438">
        <v>17</v>
      </c>
      <c r="J191" s="438">
        <v>14.6</v>
      </c>
      <c r="K191" s="438">
        <v>11.8</v>
      </c>
      <c r="L191" s="439">
        <v>161.9</v>
      </c>
      <c r="M191" s="440">
        <v>16.190000000000001</v>
      </c>
      <c r="N191" s="793"/>
      <c r="O191" s="442"/>
      <c r="P191" s="443"/>
      <c r="Q191" s="447"/>
      <c r="R191" s="473"/>
      <c r="S191" s="423"/>
    </row>
    <row r="192" spans="1:19" ht="15.75" thickBot="1" x14ac:dyDescent="0.3">
      <c r="A192" s="449" t="s">
        <v>64</v>
      </c>
      <c r="B192" s="438">
        <v>8.1</v>
      </c>
      <c r="C192" s="438">
        <v>6.4999999999999991</v>
      </c>
      <c r="D192" s="438">
        <v>8.6999999999999993</v>
      </c>
      <c r="E192" s="438">
        <v>13</v>
      </c>
      <c r="F192" s="438">
        <v>6.6000000000000005</v>
      </c>
      <c r="G192" s="438">
        <v>8.1</v>
      </c>
      <c r="H192" s="438">
        <v>5.5</v>
      </c>
      <c r="I192" s="438">
        <v>7.3</v>
      </c>
      <c r="J192" s="438">
        <v>7</v>
      </c>
      <c r="K192" s="438">
        <v>9.7999999999999989</v>
      </c>
      <c r="L192" s="439">
        <v>80.599999999999994</v>
      </c>
      <c r="M192" s="440">
        <v>8.0599999999999987</v>
      </c>
      <c r="N192" s="800"/>
      <c r="O192" s="442"/>
      <c r="P192" s="443"/>
      <c r="Q192" s="447"/>
      <c r="R192" s="473"/>
      <c r="S192" s="423"/>
    </row>
    <row r="193" spans="1:19" ht="15.75" thickBot="1" x14ac:dyDescent="0.3">
      <c r="A193" s="451" t="s">
        <v>46</v>
      </c>
      <c r="B193" s="438">
        <v>79.8</v>
      </c>
      <c r="C193" s="438">
        <v>79.8</v>
      </c>
      <c r="D193" s="438">
        <v>79.8</v>
      </c>
      <c r="E193" s="438">
        <v>79.8</v>
      </c>
      <c r="F193" s="438">
        <v>79.8</v>
      </c>
      <c r="G193" s="438">
        <v>79.8</v>
      </c>
      <c r="H193" s="438">
        <v>79.8</v>
      </c>
      <c r="I193" s="438">
        <v>79.8</v>
      </c>
      <c r="J193" s="438">
        <v>79.8</v>
      </c>
      <c r="K193" s="438">
        <v>79.8</v>
      </c>
      <c r="L193" s="439">
        <v>797.99999999999989</v>
      </c>
      <c r="M193" s="440">
        <v>79.799999999999983</v>
      </c>
      <c r="N193" s="800"/>
      <c r="O193" s="442"/>
      <c r="P193" s="443"/>
      <c r="Q193" s="447"/>
      <c r="R193" s="473"/>
      <c r="S193" s="423"/>
    </row>
    <row r="194" spans="1:19" ht="15.75" thickBot="1" x14ac:dyDescent="0.3">
      <c r="A194" s="451" t="s">
        <v>122</v>
      </c>
      <c r="B194" s="438">
        <v>0</v>
      </c>
      <c r="C194" s="438">
        <v>34</v>
      </c>
      <c r="D194" s="438">
        <v>0</v>
      </c>
      <c r="E194" s="438">
        <v>0</v>
      </c>
      <c r="F194" s="438">
        <v>0</v>
      </c>
      <c r="G194" s="438">
        <v>34</v>
      </c>
      <c r="H194" s="438">
        <v>0</v>
      </c>
      <c r="I194" s="438">
        <v>0</v>
      </c>
      <c r="J194" s="438">
        <v>34</v>
      </c>
      <c r="K194" s="438">
        <v>0</v>
      </c>
      <c r="L194" s="439">
        <v>102</v>
      </c>
      <c r="M194" s="440">
        <v>10.199999999999999</v>
      </c>
      <c r="N194" s="798"/>
      <c r="O194" s="442"/>
      <c r="P194" s="443"/>
      <c r="Q194" s="474"/>
      <c r="R194" s="473"/>
      <c r="S194" s="423"/>
    </row>
    <row r="195" spans="1:19" ht="15.75" thickBot="1" x14ac:dyDescent="0.3">
      <c r="A195" s="451" t="s">
        <v>360</v>
      </c>
      <c r="B195" s="438">
        <v>0</v>
      </c>
      <c r="C195" s="438">
        <v>0</v>
      </c>
      <c r="D195" s="438">
        <v>0</v>
      </c>
      <c r="E195" s="438">
        <v>0</v>
      </c>
      <c r="F195" s="438">
        <v>0</v>
      </c>
      <c r="G195" s="438">
        <v>0</v>
      </c>
      <c r="H195" s="438">
        <v>0</v>
      </c>
      <c r="I195" s="438">
        <v>0</v>
      </c>
      <c r="J195" s="438">
        <v>0</v>
      </c>
      <c r="K195" s="438">
        <v>0</v>
      </c>
      <c r="L195" s="439">
        <v>0</v>
      </c>
      <c r="M195" s="440">
        <v>0</v>
      </c>
      <c r="N195" s="801"/>
      <c r="O195" s="442"/>
      <c r="P195" s="443"/>
      <c r="Q195" s="425"/>
      <c r="R195" s="473"/>
      <c r="S195" s="423"/>
    </row>
    <row r="196" spans="1:19" ht="15.75" thickBot="1" x14ac:dyDescent="0.3">
      <c r="A196" s="451" t="s">
        <v>361</v>
      </c>
      <c r="B196" s="438">
        <v>3.4</v>
      </c>
      <c r="C196" s="438">
        <v>0</v>
      </c>
      <c r="D196" s="438">
        <v>0</v>
      </c>
      <c r="E196" s="438">
        <v>0</v>
      </c>
      <c r="F196" s="438">
        <v>0</v>
      </c>
      <c r="G196" s="438">
        <v>0</v>
      </c>
      <c r="H196" s="438">
        <v>3.4</v>
      </c>
      <c r="I196" s="438">
        <v>0</v>
      </c>
      <c r="J196" s="438">
        <v>0</v>
      </c>
      <c r="K196" s="438">
        <v>0</v>
      </c>
      <c r="L196" s="439">
        <v>6.8</v>
      </c>
      <c r="M196" s="440">
        <v>0.67999999999999994</v>
      </c>
      <c r="N196" s="797"/>
      <c r="O196" s="442"/>
      <c r="P196" s="443"/>
      <c r="Q196" s="447"/>
      <c r="R196" s="473"/>
      <c r="S196" s="423"/>
    </row>
    <row r="197" spans="1:19" ht="15.75" thickBot="1" x14ac:dyDescent="0.3">
      <c r="A197" s="449" t="s">
        <v>135</v>
      </c>
      <c r="B197" s="438">
        <v>25</v>
      </c>
      <c r="C197" s="438">
        <v>20</v>
      </c>
      <c r="D197" s="438">
        <v>0</v>
      </c>
      <c r="E197" s="438">
        <v>0</v>
      </c>
      <c r="F197" s="438">
        <v>0</v>
      </c>
      <c r="G197" s="438">
        <v>0</v>
      </c>
      <c r="H197" s="438">
        <v>0</v>
      </c>
      <c r="I197" s="438">
        <v>0</v>
      </c>
      <c r="J197" s="438">
        <v>0</v>
      </c>
      <c r="K197" s="438">
        <v>0</v>
      </c>
      <c r="L197" s="439">
        <v>45</v>
      </c>
      <c r="M197" s="440">
        <v>4.5</v>
      </c>
      <c r="N197" s="797"/>
      <c r="O197" s="442"/>
      <c r="P197" s="443"/>
      <c r="Q197" s="447"/>
      <c r="R197" s="473"/>
      <c r="S197" s="423"/>
    </row>
    <row r="198" spans="1:19" ht="15.75" thickBot="1" x14ac:dyDescent="0.3">
      <c r="A198" s="449" t="s">
        <v>50</v>
      </c>
      <c r="B198" s="438">
        <v>90</v>
      </c>
      <c r="C198" s="438">
        <v>0</v>
      </c>
      <c r="D198" s="438">
        <v>90</v>
      </c>
      <c r="E198" s="438">
        <v>90</v>
      </c>
      <c r="F198" s="438">
        <v>0</v>
      </c>
      <c r="G198" s="438">
        <v>90</v>
      </c>
      <c r="H198" s="438">
        <v>90</v>
      </c>
      <c r="I198" s="438">
        <v>90</v>
      </c>
      <c r="J198" s="438">
        <v>90</v>
      </c>
      <c r="K198" s="438">
        <v>90</v>
      </c>
      <c r="L198" s="439">
        <v>720</v>
      </c>
      <c r="M198" s="440">
        <v>72</v>
      </c>
      <c r="N198" s="797"/>
      <c r="O198" s="442"/>
      <c r="P198" s="443"/>
      <c r="Q198" s="447"/>
      <c r="R198" s="473"/>
      <c r="S198" s="423"/>
    </row>
    <row r="199" spans="1:19" ht="15.75" thickBot="1" x14ac:dyDescent="0.3">
      <c r="A199" s="448" t="s">
        <v>362</v>
      </c>
      <c r="B199" s="438">
        <v>0</v>
      </c>
      <c r="C199" s="438">
        <v>0</v>
      </c>
      <c r="D199" s="438">
        <v>15.3</v>
      </c>
      <c r="E199" s="438">
        <v>0</v>
      </c>
      <c r="F199" s="438">
        <v>0</v>
      </c>
      <c r="G199" s="438">
        <v>0</v>
      </c>
      <c r="H199" s="438">
        <v>0</v>
      </c>
      <c r="I199" s="438">
        <v>0</v>
      </c>
      <c r="J199" s="438">
        <v>0</v>
      </c>
      <c r="K199" s="438">
        <v>0</v>
      </c>
      <c r="L199" s="439">
        <v>15.3</v>
      </c>
      <c r="M199" s="440">
        <v>1.53</v>
      </c>
      <c r="N199" s="797"/>
      <c r="O199" s="442"/>
      <c r="P199" s="443"/>
      <c r="Q199" s="447"/>
      <c r="R199" s="473"/>
      <c r="S199" s="423"/>
    </row>
    <row r="200" spans="1:19" ht="15.75" thickBot="1" x14ac:dyDescent="0.3">
      <c r="A200" s="448" t="s">
        <v>363</v>
      </c>
      <c r="B200" s="438">
        <v>0</v>
      </c>
      <c r="C200" s="438">
        <v>0</v>
      </c>
      <c r="D200" s="438">
        <v>0</v>
      </c>
      <c r="E200" s="438">
        <v>0</v>
      </c>
      <c r="F200" s="438">
        <v>15.3</v>
      </c>
      <c r="G200" s="438">
        <v>0</v>
      </c>
      <c r="H200" s="438">
        <v>0</v>
      </c>
      <c r="I200" s="438">
        <v>15.3</v>
      </c>
      <c r="J200" s="438">
        <v>0</v>
      </c>
      <c r="K200" s="438">
        <v>0</v>
      </c>
      <c r="L200" s="439">
        <v>30.6</v>
      </c>
      <c r="M200" s="440">
        <v>3.06</v>
      </c>
      <c r="N200" s="797"/>
      <c r="O200" s="442"/>
      <c r="P200" s="443"/>
      <c r="Q200" s="447"/>
      <c r="R200" s="473"/>
      <c r="S200" s="423"/>
    </row>
    <row r="201" spans="1:19" ht="15.75" thickBot="1" x14ac:dyDescent="0.3">
      <c r="A201" s="448" t="s">
        <v>364</v>
      </c>
      <c r="B201" s="438">
        <v>0</v>
      </c>
      <c r="C201" s="438">
        <v>0</v>
      </c>
      <c r="D201" s="438">
        <v>0</v>
      </c>
      <c r="E201" s="438">
        <v>0</v>
      </c>
      <c r="F201" s="438">
        <v>0</v>
      </c>
      <c r="G201" s="438">
        <v>0</v>
      </c>
      <c r="H201" s="438">
        <v>0</v>
      </c>
      <c r="I201" s="438">
        <v>0</v>
      </c>
      <c r="J201" s="438">
        <v>0</v>
      </c>
      <c r="K201" s="438">
        <v>0</v>
      </c>
      <c r="L201" s="439">
        <v>0</v>
      </c>
      <c r="M201" s="440">
        <v>0</v>
      </c>
      <c r="N201" s="797"/>
      <c r="O201" s="442"/>
      <c r="P201" s="443"/>
      <c r="Q201" s="447"/>
      <c r="R201" s="473"/>
      <c r="S201" s="423"/>
    </row>
    <row r="202" spans="1:19" ht="15.75" thickBot="1" x14ac:dyDescent="0.3">
      <c r="A202" s="448" t="s">
        <v>223</v>
      </c>
      <c r="B202" s="438">
        <v>0</v>
      </c>
      <c r="C202" s="438">
        <v>0</v>
      </c>
      <c r="D202" s="438">
        <v>0</v>
      </c>
      <c r="E202" s="438">
        <v>0</v>
      </c>
      <c r="F202" s="438">
        <v>15.3</v>
      </c>
      <c r="G202" s="438">
        <v>0</v>
      </c>
      <c r="H202" s="438">
        <v>0</v>
      </c>
      <c r="I202" s="438">
        <v>0</v>
      </c>
      <c r="J202" s="438">
        <v>0</v>
      </c>
      <c r="K202" s="438">
        <v>0</v>
      </c>
      <c r="L202" s="439">
        <v>15.3</v>
      </c>
      <c r="M202" s="440">
        <v>1.53</v>
      </c>
      <c r="N202" s="797"/>
      <c r="O202" s="442"/>
      <c r="P202" s="443"/>
      <c r="Q202" s="447"/>
      <c r="R202" s="473"/>
      <c r="S202" s="423"/>
    </row>
    <row r="203" spans="1:19" ht="15.75" thickBot="1" x14ac:dyDescent="0.3">
      <c r="A203" s="448" t="s">
        <v>365</v>
      </c>
      <c r="B203" s="438">
        <v>0</v>
      </c>
      <c r="C203" s="438">
        <v>0</v>
      </c>
      <c r="D203" s="438">
        <v>0</v>
      </c>
      <c r="E203" s="438">
        <v>12</v>
      </c>
      <c r="F203" s="438">
        <v>0</v>
      </c>
      <c r="G203" s="438">
        <v>0</v>
      </c>
      <c r="H203" s="438">
        <v>0</v>
      </c>
      <c r="I203" s="438">
        <v>0</v>
      </c>
      <c r="J203" s="438">
        <v>0</v>
      </c>
      <c r="K203" s="438">
        <v>12</v>
      </c>
      <c r="L203" s="439">
        <v>24</v>
      </c>
      <c r="M203" s="440">
        <v>2.4</v>
      </c>
      <c r="N203" s="798"/>
      <c r="O203" s="442"/>
      <c r="P203" s="443"/>
      <c r="Q203" s="447"/>
      <c r="R203" s="473"/>
      <c r="S203" s="423"/>
    </row>
    <row r="204" spans="1:19" ht="15.75" thickBot="1" x14ac:dyDescent="0.3">
      <c r="A204" s="448" t="s">
        <v>32</v>
      </c>
      <c r="B204" s="438">
        <v>116.3</v>
      </c>
      <c r="C204" s="438">
        <v>285.39999999999998</v>
      </c>
      <c r="D204" s="438">
        <v>263.60000000000002</v>
      </c>
      <c r="E204" s="438">
        <v>136</v>
      </c>
      <c r="F204" s="438">
        <v>225.8</v>
      </c>
      <c r="G204" s="438">
        <v>268.60000000000002</v>
      </c>
      <c r="H204" s="438">
        <v>126</v>
      </c>
      <c r="I204" s="438">
        <v>210</v>
      </c>
      <c r="J204" s="438">
        <v>294.39999999999998</v>
      </c>
      <c r="K204" s="438">
        <v>192</v>
      </c>
      <c r="L204" s="439">
        <v>2118.1</v>
      </c>
      <c r="M204" s="440">
        <v>211.81</v>
      </c>
      <c r="N204" s="793"/>
      <c r="O204" s="442"/>
      <c r="P204" s="443"/>
      <c r="Q204" s="447"/>
      <c r="R204" s="473"/>
      <c r="S204" s="423"/>
    </row>
    <row r="205" spans="1:19" ht="15.75" thickBot="1" x14ac:dyDescent="0.3">
      <c r="A205" s="448" t="s">
        <v>87</v>
      </c>
      <c r="B205" s="438">
        <v>155</v>
      </c>
      <c r="C205" s="438">
        <v>0</v>
      </c>
      <c r="D205" s="438">
        <v>0</v>
      </c>
      <c r="E205" s="438">
        <v>155</v>
      </c>
      <c r="F205" s="438">
        <v>0</v>
      </c>
      <c r="G205" s="438">
        <v>0</v>
      </c>
      <c r="H205" s="438">
        <v>155</v>
      </c>
      <c r="I205" s="438">
        <v>0</v>
      </c>
      <c r="J205" s="438">
        <v>0</v>
      </c>
      <c r="K205" s="438">
        <v>155</v>
      </c>
      <c r="L205" s="439">
        <v>620</v>
      </c>
      <c r="M205" s="440">
        <v>62</v>
      </c>
      <c r="N205" s="793"/>
      <c r="O205" s="442"/>
      <c r="P205" s="443"/>
      <c r="Q205" s="447"/>
      <c r="R205" s="473"/>
      <c r="S205" s="423"/>
    </row>
    <row r="206" spans="1:19" ht="15.75" thickBot="1" x14ac:dyDescent="0.3">
      <c r="A206" s="448" t="s">
        <v>123</v>
      </c>
      <c r="B206" s="438">
        <v>0</v>
      </c>
      <c r="C206" s="438">
        <v>155</v>
      </c>
      <c r="D206" s="438">
        <v>0</v>
      </c>
      <c r="E206" s="438">
        <v>0</v>
      </c>
      <c r="F206" s="438">
        <v>155</v>
      </c>
      <c r="G206" s="438">
        <v>0</v>
      </c>
      <c r="H206" s="438">
        <v>0</v>
      </c>
      <c r="I206" s="438">
        <v>155</v>
      </c>
      <c r="J206" s="438">
        <v>0</v>
      </c>
      <c r="K206" s="438">
        <v>0</v>
      </c>
      <c r="L206" s="439">
        <v>465</v>
      </c>
      <c r="M206" s="440">
        <v>46.5</v>
      </c>
      <c r="N206" s="800"/>
      <c r="O206" s="442"/>
      <c r="P206" s="443"/>
      <c r="Q206" s="447"/>
      <c r="R206" s="473"/>
      <c r="S206" s="423"/>
    </row>
    <row r="207" spans="1:19" ht="15.75" thickBot="1" x14ac:dyDescent="0.3">
      <c r="A207" s="448" t="s">
        <v>166</v>
      </c>
      <c r="B207" s="438">
        <v>0</v>
      </c>
      <c r="C207" s="438">
        <v>0</v>
      </c>
      <c r="D207" s="438">
        <v>155</v>
      </c>
      <c r="E207" s="438">
        <v>0</v>
      </c>
      <c r="F207" s="438">
        <v>0</v>
      </c>
      <c r="G207" s="438">
        <v>155</v>
      </c>
      <c r="H207" s="438">
        <v>0</v>
      </c>
      <c r="I207" s="438">
        <v>0</v>
      </c>
      <c r="J207" s="438">
        <v>155</v>
      </c>
      <c r="K207" s="438">
        <v>0</v>
      </c>
      <c r="L207" s="439"/>
      <c r="M207" s="440"/>
      <c r="N207" s="798"/>
      <c r="O207" s="442"/>
      <c r="P207" s="443"/>
      <c r="Q207" s="447"/>
      <c r="R207" s="473"/>
      <c r="S207" s="423"/>
    </row>
    <row r="208" spans="1:19" ht="15.75" thickBot="1" x14ac:dyDescent="0.3">
      <c r="A208" s="448" t="s">
        <v>224</v>
      </c>
      <c r="B208" s="438">
        <v>0</v>
      </c>
      <c r="C208" s="438">
        <v>0</v>
      </c>
      <c r="D208" s="438">
        <v>0</v>
      </c>
      <c r="E208" s="438">
        <v>0</v>
      </c>
      <c r="F208" s="438">
        <v>25</v>
      </c>
      <c r="G208" s="438">
        <v>0</v>
      </c>
      <c r="H208" s="438">
        <v>25</v>
      </c>
      <c r="I208" s="438">
        <v>0</v>
      </c>
      <c r="J208" s="438">
        <v>0</v>
      </c>
      <c r="K208" s="438">
        <v>0</v>
      </c>
      <c r="L208" s="439">
        <v>50</v>
      </c>
      <c r="M208" s="440">
        <v>5</v>
      </c>
      <c r="N208" s="797"/>
      <c r="O208" s="442"/>
      <c r="P208" s="443"/>
      <c r="Q208" s="447"/>
      <c r="R208" s="473"/>
      <c r="S208" s="423"/>
    </row>
    <row r="209" spans="1:19" ht="15.75" thickBot="1" x14ac:dyDescent="0.3">
      <c r="A209" s="449" t="s">
        <v>134</v>
      </c>
      <c r="B209" s="438">
        <v>0</v>
      </c>
      <c r="C209" s="438">
        <v>10</v>
      </c>
      <c r="D209" s="438">
        <v>0</v>
      </c>
      <c r="E209" s="438">
        <v>15</v>
      </c>
      <c r="F209" s="438">
        <v>30</v>
      </c>
      <c r="G209" s="438">
        <v>6</v>
      </c>
      <c r="H209" s="438">
        <v>4.4000000000000004</v>
      </c>
      <c r="I209" s="438">
        <v>6</v>
      </c>
      <c r="J209" s="438">
        <v>6</v>
      </c>
      <c r="K209" s="438">
        <v>0</v>
      </c>
      <c r="L209" s="439">
        <v>77.400000000000006</v>
      </c>
      <c r="M209" s="440">
        <v>7.74</v>
      </c>
      <c r="N209" s="794"/>
      <c r="O209" s="442"/>
      <c r="P209" s="443"/>
      <c r="Q209" s="447"/>
      <c r="R209" s="473"/>
      <c r="S209" s="423"/>
    </row>
    <row r="210" spans="1:19" ht="15.75" thickBot="1" x14ac:dyDescent="0.3">
      <c r="A210" s="449" t="s">
        <v>133</v>
      </c>
      <c r="B210" s="438">
        <v>0</v>
      </c>
      <c r="C210" s="438">
        <v>76.5</v>
      </c>
      <c r="D210" s="438">
        <v>0</v>
      </c>
      <c r="E210" s="438">
        <v>0</v>
      </c>
      <c r="F210" s="438">
        <v>115.26</v>
      </c>
      <c r="G210" s="438">
        <v>0</v>
      </c>
      <c r="H210" s="438">
        <v>103.02</v>
      </c>
      <c r="I210" s="438">
        <v>0</v>
      </c>
      <c r="J210" s="438">
        <v>0</v>
      </c>
      <c r="K210" s="438">
        <v>16.32</v>
      </c>
      <c r="L210" s="439">
        <v>311.09999999999997</v>
      </c>
      <c r="M210" s="440">
        <v>31.109999999999996</v>
      </c>
      <c r="N210" s="802"/>
      <c r="O210" s="442"/>
      <c r="P210" s="443"/>
      <c r="Q210" s="447"/>
      <c r="R210" s="473"/>
      <c r="S210" s="423"/>
    </row>
    <row r="211" spans="1:19" ht="15.75" thickBot="1" x14ac:dyDescent="0.3">
      <c r="A211" s="446" t="s">
        <v>59</v>
      </c>
      <c r="B211" s="438">
        <v>16.2</v>
      </c>
      <c r="C211" s="438">
        <v>16.2</v>
      </c>
      <c r="D211" s="438"/>
      <c r="E211" s="438">
        <v>74</v>
      </c>
      <c r="F211" s="438">
        <v>0</v>
      </c>
      <c r="G211" s="438"/>
      <c r="H211" s="438">
        <v>74</v>
      </c>
      <c r="I211" s="438"/>
      <c r="J211" s="438"/>
      <c r="K211" s="438"/>
      <c r="L211" s="439">
        <v>180.4</v>
      </c>
      <c r="M211" s="440">
        <v>18.04</v>
      </c>
      <c r="N211" s="802"/>
      <c r="O211" s="442"/>
      <c r="P211" s="443"/>
      <c r="Q211" s="447"/>
      <c r="R211" s="473"/>
      <c r="S211" s="423"/>
    </row>
    <row r="212" spans="1:19" ht="15.75" thickBot="1" x14ac:dyDescent="0.3">
      <c r="A212" s="446" t="s">
        <v>366</v>
      </c>
      <c r="B212" s="438">
        <v>52</v>
      </c>
      <c r="C212" s="438"/>
      <c r="D212" s="438">
        <v>22.8</v>
      </c>
      <c r="E212" s="438">
        <v>0</v>
      </c>
      <c r="F212" s="438">
        <v>0</v>
      </c>
      <c r="G212" s="438">
        <v>22.8</v>
      </c>
      <c r="H212" s="438">
        <v>0</v>
      </c>
      <c r="I212" s="438">
        <v>67</v>
      </c>
      <c r="J212" s="438">
        <v>22.8</v>
      </c>
      <c r="K212" s="438">
        <v>47.7</v>
      </c>
      <c r="L212" s="439">
        <v>235.10000000000002</v>
      </c>
      <c r="M212" s="440">
        <v>23.51</v>
      </c>
      <c r="N212" s="802"/>
      <c r="O212" s="442"/>
      <c r="P212" s="443"/>
      <c r="Q212" s="425"/>
      <c r="R212" s="473"/>
      <c r="S212" s="423"/>
    </row>
    <row r="213" spans="1:19" ht="15.75" thickBot="1" x14ac:dyDescent="0.3">
      <c r="A213" s="449" t="s">
        <v>157</v>
      </c>
      <c r="B213" s="438">
        <v>0</v>
      </c>
      <c r="C213" s="438">
        <v>0</v>
      </c>
      <c r="D213" s="438">
        <v>96.92</v>
      </c>
      <c r="E213" s="438">
        <v>0</v>
      </c>
      <c r="F213" s="438">
        <v>44.62</v>
      </c>
      <c r="G213" s="438">
        <v>0</v>
      </c>
      <c r="H213" s="438">
        <v>0</v>
      </c>
      <c r="I213" s="438">
        <v>36.15</v>
      </c>
      <c r="J213" s="438">
        <v>0</v>
      </c>
      <c r="K213" s="438">
        <v>99.22999999999999</v>
      </c>
      <c r="L213" s="439">
        <v>276.91999999999996</v>
      </c>
      <c r="M213" s="440">
        <v>27.691999999999997</v>
      </c>
      <c r="N213" s="793"/>
      <c r="O213" s="442"/>
      <c r="P213" s="443"/>
      <c r="Q213" s="447"/>
      <c r="R213" s="473"/>
      <c r="S213" s="423"/>
    </row>
    <row r="214" spans="1:19" ht="15.75" thickBot="1" x14ac:dyDescent="0.3">
      <c r="A214" s="449" t="s">
        <v>106</v>
      </c>
      <c r="B214" s="438">
        <v>0</v>
      </c>
      <c r="C214" s="438">
        <v>7.14</v>
      </c>
      <c r="D214" s="438">
        <v>0</v>
      </c>
      <c r="E214" s="438">
        <v>7.14</v>
      </c>
      <c r="F214" s="438">
        <v>0</v>
      </c>
      <c r="G214" s="438">
        <v>7.14</v>
      </c>
      <c r="H214" s="438">
        <v>10.199999999999999</v>
      </c>
      <c r="I214" s="438">
        <v>7.14</v>
      </c>
      <c r="J214" s="438">
        <v>0</v>
      </c>
      <c r="K214" s="438">
        <v>7.14</v>
      </c>
      <c r="L214" s="439">
        <v>45.9</v>
      </c>
      <c r="M214" s="440">
        <v>4.59</v>
      </c>
      <c r="N214" s="803"/>
      <c r="O214" s="442"/>
      <c r="P214" s="443"/>
      <c r="Q214" s="447"/>
      <c r="R214" s="473"/>
      <c r="S214" s="423"/>
    </row>
    <row r="215" spans="1:19" ht="15.75" thickBot="1" x14ac:dyDescent="0.3">
      <c r="A215" s="449" t="s">
        <v>232</v>
      </c>
      <c r="B215" s="438">
        <v>0</v>
      </c>
      <c r="C215" s="438">
        <v>87.5</v>
      </c>
      <c r="D215" s="438">
        <v>0</v>
      </c>
      <c r="E215" s="438">
        <v>0</v>
      </c>
      <c r="F215" s="438">
        <v>80</v>
      </c>
      <c r="G215" s="438">
        <v>75</v>
      </c>
      <c r="H215" s="438">
        <v>36.25</v>
      </c>
      <c r="I215" s="438">
        <v>0</v>
      </c>
      <c r="J215" s="438">
        <v>78.75</v>
      </c>
      <c r="K215" s="438">
        <v>0</v>
      </c>
      <c r="L215" s="439">
        <v>357.5</v>
      </c>
      <c r="M215" s="440">
        <v>35.75</v>
      </c>
      <c r="N215" s="804"/>
      <c r="O215" s="442"/>
      <c r="P215" s="443"/>
      <c r="Q215" s="453"/>
      <c r="R215" s="473"/>
      <c r="S215" s="423"/>
    </row>
    <row r="216" spans="1:19" ht="15.75" thickBot="1" x14ac:dyDescent="0.3">
      <c r="A216" s="449" t="s">
        <v>145</v>
      </c>
      <c r="B216" s="438">
        <v>0</v>
      </c>
      <c r="C216" s="438">
        <v>0</v>
      </c>
      <c r="D216" s="438">
        <v>3</v>
      </c>
      <c r="E216" s="438">
        <v>0</v>
      </c>
      <c r="F216" s="438">
        <v>0</v>
      </c>
      <c r="G216" s="438">
        <v>3</v>
      </c>
      <c r="H216" s="438">
        <v>0</v>
      </c>
      <c r="I216" s="438">
        <v>0</v>
      </c>
      <c r="J216" s="438">
        <v>3</v>
      </c>
      <c r="K216" s="438">
        <v>0</v>
      </c>
      <c r="L216" s="439">
        <v>9</v>
      </c>
      <c r="M216" s="440">
        <v>0.9</v>
      </c>
      <c r="N216" s="805"/>
      <c r="O216" s="442"/>
      <c r="P216" s="443"/>
      <c r="Q216" s="447"/>
      <c r="R216" s="473"/>
      <c r="S216" s="423"/>
    </row>
    <row r="217" spans="1:19" ht="15.75" thickBot="1" x14ac:dyDescent="0.3">
      <c r="A217" s="449" t="s">
        <v>102</v>
      </c>
      <c r="B217" s="438">
        <v>0</v>
      </c>
      <c r="C217" s="438">
        <v>1.7</v>
      </c>
      <c r="D217" s="438">
        <v>0</v>
      </c>
      <c r="E217" s="438">
        <v>0</v>
      </c>
      <c r="F217" s="438">
        <v>1.7</v>
      </c>
      <c r="G217" s="438">
        <v>0</v>
      </c>
      <c r="H217" s="438">
        <v>0</v>
      </c>
      <c r="I217" s="438">
        <v>1.7</v>
      </c>
      <c r="J217" s="438">
        <v>0</v>
      </c>
      <c r="K217" s="438">
        <v>0</v>
      </c>
      <c r="L217" s="439">
        <v>5.0999999999999996</v>
      </c>
      <c r="M217" s="440">
        <v>0.51</v>
      </c>
      <c r="N217" s="797"/>
      <c r="O217" s="442"/>
      <c r="P217" s="443"/>
      <c r="Q217" s="447"/>
      <c r="R217" s="473"/>
      <c r="S217" s="423"/>
    </row>
    <row r="218" spans="1:19" ht="15.75" thickBot="1" x14ac:dyDescent="0.3">
      <c r="A218" s="449" t="s">
        <v>171</v>
      </c>
      <c r="B218" s="438">
        <v>15</v>
      </c>
      <c r="C218" s="438">
        <v>15</v>
      </c>
      <c r="D218" s="438">
        <v>15</v>
      </c>
      <c r="E218" s="438">
        <v>0</v>
      </c>
      <c r="F218" s="438">
        <v>24</v>
      </c>
      <c r="G218" s="438">
        <v>15</v>
      </c>
      <c r="H218" s="438">
        <v>0</v>
      </c>
      <c r="I218" s="438">
        <v>0</v>
      </c>
      <c r="J218" s="438">
        <v>36</v>
      </c>
      <c r="K218" s="438">
        <v>30</v>
      </c>
      <c r="L218" s="439">
        <v>150</v>
      </c>
      <c r="M218" s="440">
        <v>15</v>
      </c>
      <c r="N218" s="806"/>
      <c r="O218" s="442"/>
      <c r="P218" s="443"/>
      <c r="Q218" s="474"/>
      <c r="R218" s="473"/>
      <c r="S218" s="423"/>
    </row>
    <row r="219" spans="1:19" ht="15.75" thickBot="1" x14ac:dyDescent="0.3">
      <c r="A219" s="449" t="s">
        <v>475</v>
      </c>
      <c r="B219" s="438">
        <v>0</v>
      </c>
      <c r="C219" s="438">
        <v>0</v>
      </c>
      <c r="D219" s="438">
        <v>0</v>
      </c>
      <c r="E219" s="438">
        <v>0</v>
      </c>
      <c r="F219" s="438">
        <v>0</v>
      </c>
      <c r="G219" s="438">
        <v>0</v>
      </c>
      <c r="H219" s="438">
        <v>0</v>
      </c>
      <c r="I219" s="438">
        <v>0</v>
      </c>
      <c r="J219" s="438">
        <v>0</v>
      </c>
      <c r="K219" s="438">
        <v>0</v>
      </c>
      <c r="L219" s="439">
        <v>0</v>
      </c>
      <c r="M219" s="440">
        <v>0</v>
      </c>
      <c r="N219" s="796"/>
      <c r="O219" s="442"/>
      <c r="P219" s="443"/>
      <c r="Q219" s="425"/>
      <c r="R219" s="473"/>
      <c r="S219" s="423"/>
    </row>
    <row r="220" spans="1:19" ht="15.75" thickBot="1" x14ac:dyDescent="0.3">
      <c r="A220" s="449" t="s">
        <v>377</v>
      </c>
      <c r="B220" s="438">
        <v>0</v>
      </c>
      <c r="C220" s="438">
        <v>0</v>
      </c>
      <c r="D220" s="438">
        <v>0</v>
      </c>
      <c r="E220" s="438">
        <v>0</v>
      </c>
      <c r="F220" s="438">
        <v>0</v>
      </c>
      <c r="G220" s="438">
        <v>0</v>
      </c>
      <c r="H220" s="438">
        <v>0</v>
      </c>
      <c r="I220" s="438">
        <v>0</v>
      </c>
      <c r="J220" s="438">
        <v>0</v>
      </c>
      <c r="K220" s="438">
        <v>0</v>
      </c>
      <c r="L220" s="439">
        <v>0</v>
      </c>
      <c r="M220" s="440">
        <v>0</v>
      </c>
      <c r="N220" s="807"/>
      <c r="O220" s="442"/>
      <c r="P220" s="443"/>
      <c r="Q220" s="447"/>
      <c r="R220" s="473"/>
      <c r="S220" s="423"/>
    </row>
    <row r="221" spans="1:19" ht="15.75" thickBot="1" x14ac:dyDescent="0.3">
      <c r="A221" s="449" t="s">
        <v>368</v>
      </c>
      <c r="B221" s="438">
        <v>0</v>
      </c>
      <c r="C221" s="438">
        <v>0</v>
      </c>
      <c r="D221" s="438">
        <v>0</v>
      </c>
      <c r="E221" s="438">
        <v>0</v>
      </c>
      <c r="F221" s="438">
        <v>0</v>
      </c>
      <c r="G221" s="438">
        <v>0</v>
      </c>
      <c r="H221" s="438">
        <v>0</v>
      </c>
      <c r="I221" s="438">
        <v>0</v>
      </c>
      <c r="J221" s="438">
        <v>0</v>
      </c>
      <c r="K221" s="438">
        <v>0</v>
      </c>
      <c r="L221" s="439">
        <v>0</v>
      </c>
      <c r="M221" s="440">
        <v>0</v>
      </c>
      <c r="N221" s="796"/>
      <c r="O221" s="442"/>
      <c r="P221" s="443"/>
      <c r="Q221" s="447"/>
      <c r="R221" s="473"/>
      <c r="S221" s="423"/>
    </row>
    <row r="222" spans="1:19" ht="15.75" thickBot="1" x14ac:dyDescent="0.3">
      <c r="A222" s="449" t="s">
        <v>69</v>
      </c>
      <c r="B222" s="438">
        <v>7</v>
      </c>
      <c r="C222" s="438">
        <v>0</v>
      </c>
      <c r="D222" s="438">
        <v>0</v>
      </c>
      <c r="E222" s="438">
        <v>3</v>
      </c>
      <c r="F222" s="438">
        <v>4</v>
      </c>
      <c r="G222" s="438">
        <v>6</v>
      </c>
      <c r="H222" s="438">
        <v>4</v>
      </c>
      <c r="I222" s="438">
        <v>3</v>
      </c>
      <c r="J222" s="438">
        <v>6</v>
      </c>
      <c r="K222" s="438">
        <v>6</v>
      </c>
      <c r="L222" s="439">
        <v>39</v>
      </c>
      <c r="M222" s="440">
        <v>3.9</v>
      </c>
      <c r="N222" s="797"/>
      <c r="O222" s="442"/>
      <c r="P222" s="443"/>
      <c r="Q222" s="453"/>
      <c r="R222" s="473"/>
      <c r="S222" s="423"/>
    </row>
    <row r="223" spans="1:19" ht="15.75" thickBot="1" x14ac:dyDescent="0.3">
      <c r="A223" s="449" t="s">
        <v>369</v>
      </c>
      <c r="B223" s="438">
        <v>0</v>
      </c>
      <c r="C223" s="438">
        <v>0</v>
      </c>
      <c r="D223" s="438">
        <v>0</v>
      </c>
      <c r="E223" s="438">
        <v>0</v>
      </c>
      <c r="F223" s="438">
        <v>0</v>
      </c>
      <c r="G223" s="438">
        <v>0</v>
      </c>
      <c r="H223" s="438">
        <v>0</v>
      </c>
      <c r="I223" s="438">
        <v>0</v>
      </c>
      <c r="J223" s="438">
        <v>0</v>
      </c>
      <c r="K223" s="438">
        <v>0</v>
      </c>
      <c r="L223" s="439">
        <v>0</v>
      </c>
      <c r="M223" s="440">
        <v>0</v>
      </c>
      <c r="N223" s="808"/>
      <c r="O223" s="442"/>
      <c r="P223" s="443"/>
      <c r="Q223" s="425"/>
      <c r="R223" s="473"/>
      <c r="S223" s="423"/>
    </row>
    <row r="224" spans="1:19" ht="15.75" thickBot="1" x14ac:dyDescent="0.3">
      <c r="A224" s="455" t="s">
        <v>370</v>
      </c>
      <c r="B224" s="475">
        <v>8</v>
      </c>
      <c r="C224" s="475">
        <v>31</v>
      </c>
      <c r="D224" s="475">
        <v>47.2</v>
      </c>
      <c r="E224" s="475">
        <v>50</v>
      </c>
      <c r="F224" s="475">
        <v>59</v>
      </c>
      <c r="G224" s="475">
        <v>42</v>
      </c>
      <c r="H224" s="475">
        <v>15</v>
      </c>
      <c r="I224" s="475">
        <v>36</v>
      </c>
      <c r="J224" s="475">
        <v>31</v>
      </c>
      <c r="K224" s="475">
        <v>11</v>
      </c>
      <c r="L224" s="439">
        <v>330.2</v>
      </c>
      <c r="M224" s="440">
        <v>33.019999999999996</v>
      </c>
      <c r="N224" s="808"/>
      <c r="O224" s="442"/>
      <c r="P224" s="443"/>
      <c r="Q224" s="425"/>
      <c r="R224" s="473"/>
      <c r="S224" s="423"/>
    </row>
    <row r="225" spans="1:19" ht="15.75" thickBot="1" x14ac:dyDescent="0.3">
      <c r="A225" s="455" t="s">
        <v>371</v>
      </c>
      <c r="B225" s="475">
        <v>308.69</v>
      </c>
      <c r="C225" s="475">
        <v>200.97</v>
      </c>
      <c r="D225" s="475">
        <v>270.25</v>
      </c>
      <c r="E225" s="475">
        <v>193.64</v>
      </c>
      <c r="F225" s="475">
        <v>191.23999999999998</v>
      </c>
      <c r="G225" s="475">
        <v>174.07999999999998</v>
      </c>
      <c r="H225" s="475">
        <v>226.02</v>
      </c>
      <c r="I225" s="475">
        <v>195.17000000000002</v>
      </c>
      <c r="J225" s="475">
        <v>193.23000000000002</v>
      </c>
      <c r="K225" s="475">
        <v>322.47000000000003</v>
      </c>
      <c r="L225" s="439">
        <v>2275.7600000000002</v>
      </c>
      <c r="M225" s="440">
        <v>227.57600000000002</v>
      </c>
      <c r="N225" s="797"/>
      <c r="O225" s="442"/>
      <c r="P225" s="443"/>
      <c r="Q225" s="425"/>
      <c r="R225" s="473"/>
      <c r="S225" s="423"/>
    </row>
    <row r="226" spans="1:19" ht="15.75" thickBot="1" x14ac:dyDescent="0.3">
      <c r="A226" s="455" t="s">
        <v>372</v>
      </c>
      <c r="B226" s="475">
        <v>83.2</v>
      </c>
      <c r="C226" s="475">
        <v>113.8</v>
      </c>
      <c r="D226" s="475">
        <v>79.8</v>
      </c>
      <c r="E226" s="475">
        <v>79.8</v>
      </c>
      <c r="F226" s="475">
        <v>79.8</v>
      </c>
      <c r="G226" s="475">
        <v>113.8</v>
      </c>
      <c r="H226" s="475">
        <v>83.2</v>
      </c>
      <c r="I226" s="475">
        <v>79.8</v>
      </c>
      <c r="J226" s="475">
        <v>113.8</v>
      </c>
      <c r="K226" s="475">
        <v>79.8</v>
      </c>
      <c r="L226" s="439">
        <v>906.8</v>
      </c>
      <c r="M226" s="440">
        <v>90.679999999999993</v>
      </c>
      <c r="N226" s="797"/>
      <c r="O226" s="442"/>
      <c r="P226" s="443"/>
      <c r="Q226" s="425"/>
      <c r="R226" s="473"/>
      <c r="S226" s="423"/>
    </row>
    <row r="227" spans="1:19" ht="15.75" thickBot="1" x14ac:dyDescent="0.3">
      <c r="A227" s="455" t="s">
        <v>373</v>
      </c>
      <c r="B227" s="475">
        <v>0</v>
      </c>
      <c r="C227" s="475">
        <v>0</v>
      </c>
      <c r="D227" s="475">
        <v>15.3</v>
      </c>
      <c r="E227" s="475">
        <v>0</v>
      </c>
      <c r="F227" s="475">
        <v>30.6</v>
      </c>
      <c r="G227" s="475">
        <v>0</v>
      </c>
      <c r="H227" s="475">
        <v>0</v>
      </c>
      <c r="I227" s="475">
        <v>15.3</v>
      </c>
      <c r="J227" s="475">
        <v>0</v>
      </c>
      <c r="K227" s="475">
        <v>0</v>
      </c>
      <c r="L227" s="439">
        <v>61.2</v>
      </c>
      <c r="M227" s="440">
        <v>6.12</v>
      </c>
      <c r="N227" s="809"/>
      <c r="O227" s="442"/>
      <c r="P227" s="443"/>
      <c r="Q227" s="425"/>
      <c r="R227" s="473"/>
      <c r="S227" s="423"/>
    </row>
    <row r="228" spans="1:19" ht="15.75" thickBot="1" x14ac:dyDescent="0.3">
      <c r="A228" s="455" t="s">
        <v>374</v>
      </c>
      <c r="B228" s="475">
        <v>271.3</v>
      </c>
      <c r="C228" s="475">
        <v>440.4</v>
      </c>
      <c r="D228" s="475">
        <v>418.6</v>
      </c>
      <c r="E228" s="475">
        <v>291</v>
      </c>
      <c r="F228" s="475">
        <v>405.8</v>
      </c>
      <c r="G228" s="475">
        <v>423.6</v>
      </c>
      <c r="H228" s="475">
        <v>306</v>
      </c>
      <c r="I228" s="475">
        <v>365</v>
      </c>
      <c r="J228" s="475">
        <v>449.4</v>
      </c>
      <c r="K228" s="475">
        <v>347</v>
      </c>
      <c r="L228" s="439">
        <v>3718.1000000000004</v>
      </c>
      <c r="M228" s="440">
        <v>371.81000000000006</v>
      </c>
      <c r="N228" s="809"/>
      <c r="O228" s="442"/>
      <c r="P228" s="443"/>
      <c r="Q228" s="425"/>
      <c r="R228" s="473"/>
      <c r="S228" s="423"/>
    </row>
    <row r="229" spans="1:19" ht="15.75" thickBot="1" x14ac:dyDescent="0.3">
      <c r="A229" s="456" t="s">
        <v>59</v>
      </c>
      <c r="B229" s="475">
        <v>68.2</v>
      </c>
      <c r="C229" s="475">
        <v>16.2</v>
      </c>
      <c r="D229" s="475">
        <v>22.8</v>
      </c>
      <c r="E229" s="475">
        <v>74</v>
      </c>
      <c r="F229" s="475">
        <v>0</v>
      </c>
      <c r="G229" s="475">
        <v>22.8</v>
      </c>
      <c r="H229" s="475">
        <v>74</v>
      </c>
      <c r="I229" s="475">
        <v>67</v>
      </c>
      <c r="J229" s="475">
        <v>22.8</v>
      </c>
      <c r="K229" s="475">
        <v>47.7</v>
      </c>
      <c r="L229" s="439">
        <v>415.5</v>
      </c>
      <c r="M229" s="440">
        <v>41.55</v>
      </c>
      <c r="N229" s="809"/>
      <c r="O229" s="442"/>
      <c r="P229" s="443"/>
      <c r="Q229" s="425"/>
      <c r="R229" s="473"/>
      <c r="S229" s="423"/>
    </row>
    <row r="230" spans="1:19" ht="15.75" thickBot="1" x14ac:dyDescent="0.3">
      <c r="A230" s="455" t="s">
        <v>375</v>
      </c>
      <c r="B230" s="475">
        <v>43</v>
      </c>
      <c r="C230" s="475">
        <v>72.5</v>
      </c>
      <c r="D230" s="475">
        <v>45</v>
      </c>
      <c r="E230" s="475">
        <v>60</v>
      </c>
      <c r="F230" s="475">
        <v>53</v>
      </c>
      <c r="G230" s="475">
        <v>60</v>
      </c>
      <c r="H230" s="475">
        <v>60</v>
      </c>
      <c r="I230" s="475">
        <v>60</v>
      </c>
      <c r="J230" s="475">
        <v>71</v>
      </c>
      <c r="K230" s="475">
        <v>70</v>
      </c>
      <c r="L230" s="439">
        <v>594.5</v>
      </c>
      <c r="M230" s="440">
        <v>59.45</v>
      </c>
      <c r="N230" s="809"/>
      <c r="O230" s="442"/>
      <c r="P230" s="443"/>
      <c r="Q230" s="425"/>
      <c r="R230" s="473"/>
      <c r="S230" s="423"/>
    </row>
    <row r="231" spans="1:19" ht="15.75" thickBot="1" x14ac:dyDescent="0.3">
      <c r="A231" s="455" t="s">
        <v>171</v>
      </c>
      <c r="B231" s="475">
        <v>15</v>
      </c>
      <c r="C231" s="475">
        <v>15</v>
      </c>
      <c r="D231" s="475">
        <v>15</v>
      </c>
      <c r="E231" s="475">
        <v>0</v>
      </c>
      <c r="F231" s="475">
        <v>24</v>
      </c>
      <c r="G231" s="475">
        <v>15</v>
      </c>
      <c r="H231" s="475">
        <v>0</v>
      </c>
      <c r="I231" s="475">
        <v>0</v>
      </c>
      <c r="J231" s="475">
        <v>36</v>
      </c>
      <c r="K231" s="475">
        <v>30</v>
      </c>
      <c r="L231" s="815">
        <v>150</v>
      </c>
      <c r="M231" s="423">
        <v>15</v>
      </c>
      <c r="N231" s="445"/>
      <c r="O231" s="816"/>
      <c r="P231" s="423"/>
      <c r="Q231" s="425"/>
      <c r="R231" s="473"/>
      <c r="S231" s="4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раскладка1-3</vt:lpstr>
      <vt:lpstr>меню3-7</vt:lpstr>
      <vt:lpstr>кал1-3</vt:lpstr>
      <vt:lpstr>свод1-3</vt:lpstr>
      <vt:lpstr>меню1-3</vt:lpstr>
      <vt:lpstr>раскладка3-7</vt:lpstr>
      <vt:lpstr>кал3-7</vt:lpstr>
      <vt:lpstr>свод3-7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2017-06-20T12:45:54Z</dcterms:modified>
</cp:coreProperties>
</file>